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9AF25B2-57E2-4788-B24C-C757DA3B2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grendelő" sheetId="1" r:id="rId1"/>
  </sheets>
  <definedNames>
    <definedName name="_xlnm.Print_Area" localSheetId="0">Megrendelő!$A$1:$K$133</definedName>
  </definedNames>
  <calcPr calcId="191029"/>
</workbook>
</file>

<file path=xl/calcChain.xml><?xml version="1.0" encoding="utf-8"?>
<calcChain xmlns="http://schemas.openxmlformats.org/spreadsheetml/2006/main">
  <c r="H64" i="1" l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I100" i="1" l="1"/>
  <c r="I99" i="1"/>
  <c r="I98" i="1"/>
  <c r="I97" i="1"/>
  <c r="I96" i="1"/>
  <c r="I95" i="1"/>
  <c r="I94" i="1"/>
  <c r="I93" i="1"/>
  <c r="I92" i="1"/>
  <c r="I91" i="1"/>
  <c r="K1" i="1"/>
  <c r="H3" i="1" l="1"/>
  <c r="B125" i="1" s="1"/>
  <c r="H74" i="1"/>
  <c r="I74" i="1" s="1"/>
  <c r="H75" i="1"/>
  <c r="I75" i="1" s="1"/>
  <c r="H76" i="1"/>
  <c r="I76" i="1" s="1"/>
  <c r="H77" i="1"/>
  <c r="I77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78" i="1"/>
  <c r="I78" i="1" s="1"/>
  <c r="H79" i="1"/>
  <c r="I79" i="1" s="1"/>
  <c r="I80" i="1"/>
  <c r="I81" i="1"/>
  <c r="I82" i="1"/>
  <c r="I87" i="1"/>
  <c r="I88" i="1"/>
  <c r="I84" i="1"/>
  <c r="I85" i="1"/>
  <c r="G125" i="1"/>
  <c r="F105" i="1"/>
  <c r="I104" i="1" l="1"/>
  <c r="I102" i="1"/>
  <c r="I103" i="1"/>
  <c r="H103" i="1" s="1"/>
  <c r="I105" i="1" l="1"/>
  <c r="H102" i="1"/>
  <c r="I106" i="1" s="1"/>
  <c r="I110" i="1" s="1"/>
  <c r="I108" i="1" s="1"/>
  <c r="K10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FC2021</author>
  </authors>
  <commentList>
    <comment ref="C8" authorId="0" shapeId="0" xr:uid="{067850D8-8B9E-47DC-8DF9-6FD0C455086A}">
      <text>
        <r>
          <rPr>
            <b/>
            <u/>
            <sz val="11"/>
            <color indexed="81"/>
            <rFont val="Tahoma"/>
            <family val="2"/>
            <charset val="238"/>
          </rPr>
          <t>Szállítás:</t>
        </r>
        <r>
          <rPr>
            <b/>
            <sz val="11"/>
            <color indexed="81"/>
            <rFont val="Tahoma"/>
            <family val="2"/>
            <charset val="238"/>
          </rPr>
          <t xml:space="preserve">
Minden megkezdett 100 km 
7900.-Ft+áfa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<sst xmlns="http://schemas.openxmlformats.org/spreadsheetml/2006/main" count="347" uniqueCount="152">
  <si>
    <t xml:space="preserve">Méretek: </t>
  </si>
  <si>
    <t>(mm)</t>
  </si>
  <si>
    <t>db</t>
  </si>
  <si>
    <t>db/m²</t>
  </si>
  <si>
    <t>m²</t>
  </si>
  <si>
    <t>Ajtó</t>
  </si>
  <si>
    <t>x</t>
  </si>
  <si>
    <t>Összesen: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</si>
  <si>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</si>
  <si>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</si>
  <si>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</si>
  <si>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</si>
  <si>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</si>
  <si>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</si>
  <si>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</si>
  <si>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</si>
  <si>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</si>
  <si>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</si>
  <si>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</si>
  <si>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</si>
  <si>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</si>
  <si>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</si>
  <si>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</si>
  <si>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</si>
  <si>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</si>
  <si>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</si>
  <si>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</si>
  <si>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</si>
  <si>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</si>
  <si>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</si>
  <si>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</si>
  <si>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</si>
  <si>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</si>
  <si>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</si>
  <si>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</si>
  <si>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</si>
  <si>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Korona</t>
  </si>
  <si>
    <t>Fiókelő</t>
  </si>
  <si>
    <t>Üvegkeretes</t>
  </si>
  <si>
    <t>Osztott üveges</t>
  </si>
  <si>
    <t>.Fényléc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</si>
  <si>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</si>
  <si>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</si>
  <si>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</si>
  <si>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</si>
  <si>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</si>
  <si>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</si>
  <si>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</si>
  <si>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</si>
  <si>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</si>
  <si>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</si>
  <si>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</si>
  <si>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</si>
  <si>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</si>
  <si>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</si>
  <si>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</si>
  <si>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</si>
  <si>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</si>
  <si>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</si>
  <si>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</si>
  <si>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</si>
  <si>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</si>
  <si>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</si>
  <si>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</si>
  <si>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</si>
  <si>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Szélesség</t>
  </si>
  <si>
    <t>.</t>
  </si>
  <si>
    <t>Szállítási cím:</t>
  </si>
  <si>
    <t>aláírás</t>
  </si>
  <si>
    <t xml:space="preserve">A megrendelésben szereplő megnevezéseket, méreteket, darabszámot, és az ajtófrontfront színét leellenőriztem. </t>
  </si>
  <si>
    <t>Pillérléc</t>
  </si>
  <si>
    <t>www.frontcentrum.hu</t>
  </si>
  <si>
    <t>Nettó :</t>
  </si>
  <si>
    <t>Áfa:</t>
  </si>
  <si>
    <t>Bruttó:</t>
  </si>
  <si>
    <t>53.</t>
  </si>
  <si>
    <t>54.</t>
  </si>
  <si>
    <t>55.</t>
  </si>
  <si>
    <t>56.</t>
  </si>
  <si>
    <t>57.</t>
  </si>
  <si>
    <t xml:space="preserve">   A fenti ajtófrontokat hiánytalanul, és sérülésmentesen átvettem.</t>
  </si>
  <si>
    <t xml:space="preserve">Pillérléc </t>
  </si>
  <si>
    <r>
      <t>.Fogasléces korona</t>
    </r>
    <r>
      <rPr>
        <b/>
        <sz val="9"/>
        <rFont val="Arial"/>
        <family val="2"/>
        <charset val="238"/>
      </rPr>
      <t xml:space="preserve">    </t>
    </r>
    <r>
      <rPr>
        <i/>
        <sz val="8"/>
        <rFont val="Arial"/>
        <family val="2"/>
        <charset val="238"/>
      </rPr>
      <t>1. szögletes</t>
    </r>
  </si>
  <si>
    <r>
      <t>.Fogasléces korona</t>
    </r>
    <r>
      <rPr>
        <b/>
        <sz val="9"/>
        <rFont val="Arial"/>
        <family val="2"/>
        <charset val="238"/>
      </rPr>
      <t xml:space="preserve">    </t>
    </r>
    <r>
      <rPr>
        <i/>
        <sz val="8"/>
        <rFont val="Arial"/>
        <family val="2"/>
        <charset val="238"/>
      </rPr>
      <t>2. íves</t>
    </r>
  </si>
  <si>
    <r>
      <t>.Fogasléces fényléc</t>
    </r>
    <r>
      <rPr>
        <b/>
        <sz val="9"/>
        <rFont val="Arial"/>
        <family val="2"/>
        <charset val="238"/>
      </rPr>
      <t xml:space="preserve">    </t>
    </r>
    <r>
      <rPr>
        <i/>
        <sz val="8"/>
        <rFont val="Arial"/>
        <family val="2"/>
        <charset val="238"/>
      </rPr>
      <t>1. szögletes</t>
    </r>
  </si>
  <si>
    <r>
      <t xml:space="preserve">.Fogasléces fényléc </t>
    </r>
    <r>
      <rPr>
        <b/>
        <sz val="9"/>
        <rFont val="Arial"/>
        <family val="2"/>
        <charset val="238"/>
      </rPr>
      <t xml:space="preserve">   </t>
    </r>
    <r>
      <rPr>
        <i/>
        <sz val="8"/>
        <rFont val="Arial"/>
        <family val="2"/>
        <charset val="238"/>
      </rPr>
      <t>2. íves</t>
    </r>
  </si>
  <si>
    <t>_Klasszikus több hullámos</t>
  </si>
  <si>
    <t>Takaró</t>
  </si>
  <si>
    <t xml:space="preserve">  </t>
  </si>
  <si>
    <r>
      <t xml:space="preserve">Osztott üveges </t>
    </r>
    <r>
      <rPr>
        <sz val="8"/>
        <rFont val="Arial"/>
        <family val="2"/>
        <charset val="238"/>
      </rPr>
      <t>(m²)</t>
    </r>
  </si>
  <si>
    <r>
      <t>Ajtófrontok</t>
    </r>
    <r>
      <rPr>
        <sz val="8"/>
        <rFont val="Arial"/>
        <family val="2"/>
        <charset val="238"/>
      </rPr>
      <t xml:space="preserve"> (m²)</t>
    </r>
  </si>
  <si>
    <r>
      <t>Összesen:</t>
    </r>
    <r>
      <rPr>
        <sz val="8"/>
        <rFont val="Arial"/>
        <family val="2"/>
        <charset val="238"/>
      </rPr>
      <t xml:space="preserve"> (m²)</t>
    </r>
  </si>
  <si>
    <t xml:space="preserve">      aláírás</t>
  </si>
  <si>
    <r>
      <t xml:space="preserve">                                       </t>
    </r>
    <r>
      <rPr>
        <b/>
        <u/>
        <sz val="9"/>
        <rFont val="Arial"/>
        <family val="2"/>
        <charset val="238"/>
      </rPr>
      <t xml:space="preserve">AZ ÁRU ÁTVÉTELÉNEK IGAZOLÁSA </t>
    </r>
  </si>
  <si>
    <r>
      <t xml:space="preserve">Módosítani csak a megrendelés napján tudok. </t>
    </r>
    <r>
      <rPr>
        <b/>
        <i/>
        <sz val="7"/>
        <rFont val="Arial"/>
        <family val="2"/>
        <charset val="238"/>
      </rPr>
      <t>Minden további változtatás új megrendelésnek számít!</t>
    </r>
  </si>
  <si>
    <t xml:space="preserve">   Budapest, 2015.  </t>
  </si>
  <si>
    <t>A marásminta kódját értelmeztem és megfelelőnek tartom. A Szolgáltatási ismertetőben leírtakat elfogadom.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</si>
  <si>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</si>
  <si>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</si>
  <si>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</si>
  <si>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</si>
  <si>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</si>
  <si>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</si>
  <si>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</si>
  <si>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</si>
  <si>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</si>
  <si>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Ennél kisebb méreteknél csak az élmarás kerül rá a munkadarabra!</t>
  </si>
  <si>
    <t>2 Pánthelyfúrással a xxx oldalon!</t>
  </si>
  <si>
    <t>Kettő hosszú élen x élmarással !</t>
  </si>
  <si>
    <t>BALOS</t>
  </si>
  <si>
    <t>JOBBOS</t>
  </si>
  <si>
    <t>Párhuzamos mintázatú vákuumfóliáknál, a sarok és az él szélen a textúra megnyúlhat.</t>
  </si>
  <si>
    <t xml:space="preserve">A magasfényű fóliás alkatrészeket vágni, darabolni TILOS! </t>
  </si>
  <si>
    <t>Typ:x</t>
  </si>
  <si>
    <r>
      <t xml:space="preserve">A legkisebb ajtó méret: 300x 300mm. </t>
    </r>
    <r>
      <rPr>
        <i/>
        <sz val="7"/>
        <color rgb="FFFFFF00"/>
        <rFont val="Arial"/>
        <family val="2"/>
        <charset val="238"/>
      </rPr>
      <t>(ebbe a mérerbe még belekerül az "ajtó" marásminta)</t>
    </r>
  </si>
  <si>
    <r>
      <t xml:space="preserve">A legkisebb fiók méret: 126x 300mm. </t>
    </r>
    <r>
      <rPr>
        <i/>
        <sz val="7"/>
        <color rgb="FFFFFF00"/>
        <rFont val="Arial"/>
        <family val="2"/>
        <charset val="238"/>
      </rPr>
      <t>(ebbe a mérerbe még belekerül az "fiók" marásminta)</t>
    </r>
  </si>
  <si>
    <t>Az adatvédelmi tájékoztatót elfogadom!    Az ajtófrontokat megrendelem.</t>
  </si>
  <si>
    <r>
      <t xml:space="preserve">A megrendelt árut a telefonos kiértesítéstől számított </t>
    </r>
    <r>
      <rPr>
        <b/>
        <i/>
        <sz val="7"/>
        <rFont val="Arial"/>
        <family val="2"/>
        <charset val="238"/>
      </rPr>
      <t>HÁROM</t>
    </r>
    <r>
      <rPr>
        <i/>
        <sz val="7"/>
        <rFont val="Arial"/>
        <family val="2"/>
        <charset val="238"/>
      </rPr>
      <t xml:space="preserve"> napon belül átveszem.</t>
    </r>
  </si>
  <si>
    <t>Az előlegnek legkésőbb kedd 12.00 óráig kell beérkeznie. A későbbi beérkezés a vállalási határidőt módosítja.</t>
  </si>
  <si>
    <t>Nettó ár/m²:</t>
  </si>
  <si>
    <r>
      <t xml:space="preserve">Magasság   </t>
    </r>
    <r>
      <rPr>
        <sz val="8"/>
        <rFont val="Arial"/>
        <family val="2"/>
        <charset val="238"/>
      </rPr>
      <t>szálirány</t>
    </r>
  </si>
  <si>
    <t>4 ABLAKKAL</t>
  </si>
  <si>
    <r>
      <rPr>
        <b/>
        <i/>
        <u/>
        <sz val="7"/>
        <rFont val="Arial"/>
        <family val="2"/>
        <charset val="238"/>
      </rPr>
      <t>Rövid megjegyzés:</t>
    </r>
    <r>
      <rPr>
        <i/>
        <sz val="7"/>
        <rFont val="Arial"/>
        <family val="2"/>
        <charset val="238"/>
      </rPr>
      <t xml:space="preserve"> .                                                 Balos minta, Jobbos minta, stb.</t>
    </r>
  </si>
  <si>
    <r>
      <rPr>
        <b/>
        <i/>
        <u/>
        <sz val="7"/>
        <rFont val="Arial"/>
        <family val="2"/>
        <charset val="238"/>
      </rPr>
      <t xml:space="preserve">Marásminta szerint: </t>
    </r>
    <r>
      <rPr>
        <i/>
        <sz val="7"/>
        <rFont val="Arial"/>
        <family val="2"/>
        <charset val="238"/>
      </rPr>
      <t>Ajtó, Fiókelő, Üvegkeretes, stb.</t>
    </r>
  </si>
  <si>
    <t>Partnerkártya száma:</t>
  </si>
  <si>
    <r>
      <rPr>
        <b/>
        <sz val="10"/>
        <color rgb="FFFF000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>Marásminta:</t>
    </r>
  </si>
  <si>
    <r>
      <rPr>
        <b/>
        <sz val="10"/>
        <color rgb="FFFF0000"/>
        <rFont val="Arial"/>
        <family val="2"/>
        <charset val="238"/>
      </rPr>
      <t>*</t>
    </r>
    <r>
      <rPr>
        <b/>
        <sz val="10"/>
        <rFont val="Arial"/>
        <family val="2"/>
        <charset val="238"/>
      </rPr>
      <t>Szin:</t>
    </r>
  </si>
  <si>
    <r>
      <rPr>
        <b/>
        <sz val="10"/>
        <color rgb="FFFF0000"/>
        <rFont val="Arial"/>
        <family val="2"/>
        <charset val="238"/>
      </rPr>
      <t>*</t>
    </r>
    <r>
      <rPr>
        <b/>
        <sz val="9"/>
        <rFont val="Arial"/>
        <family val="2"/>
        <charset val="238"/>
      </rPr>
      <t>Számlázási cím:</t>
    </r>
  </si>
  <si>
    <r>
      <rPr>
        <b/>
        <sz val="10"/>
        <color rgb="FFFF0000"/>
        <rFont val="Arial"/>
        <family val="2"/>
        <charset val="238"/>
      </rPr>
      <t>*</t>
    </r>
    <r>
      <rPr>
        <b/>
        <sz val="9"/>
        <rFont val="Arial"/>
        <family val="2"/>
        <charset val="238"/>
      </rPr>
      <t>Adószám:</t>
    </r>
  </si>
  <si>
    <r>
      <rPr>
        <b/>
        <sz val="10"/>
        <color rgb="FFFF0000"/>
        <rFont val="Arial"/>
        <family val="2"/>
        <charset val="238"/>
      </rPr>
      <t>*</t>
    </r>
    <r>
      <rPr>
        <b/>
        <sz val="9"/>
        <rFont val="Arial"/>
        <family val="2"/>
        <charset val="238"/>
      </rPr>
      <t>E mail:</t>
    </r>
  </si>
  <si>
    <r>
      <rPr>
        <b/>
        <sz val="9"/>
        <color rgb="FFFF0000"/>
        <rFont val="Arial"/>
        <family val="2"/>
        <charset val="238"/>
      </rPr>
      <t>*</t>
    </r>
    <r>
      <rPr>
        <b/>
        <sz val="9"/>
        <rFont val="Arial"/>
        <family val="2"/>
        <charset val="238"/>
      </rPr>
      <t xml:space="preserve">Telefon: </t>
    </r>
  </si>
  <si>
    <r>
      <rPr>
        <b/>
        <sz val="9"/>
        <color rgb="FFFF0000"/>
        <rFont val="Arial"/>
        <family val="2"/>
        <charset val="238"/>
      </rPr>
      <t>*</t>
    </r>
    <r>
      <rPr>
        <b/>
        <sz val="9"/>
        <rFont val="Arial"/>
        <family val="2"/>
        <charset val="238"/>
      </rPr>
      <t>Megrendelő:</t>
    </r>
  </si>
  <si>
    <r>
      <t>Egy hosszú élen</t>
    </r>
    <r>
      <rPr>
        <sz val="8"/>
        <rFont val="Arial"/>
        <family val="2"/>
        <charset val="238"/>
      </rPr>
      <t>____</t>
    </r>
    <r>
      <rPr>
        <b/>
        <sz val="8"/>
        <rFont val="Arial"/>
        <family val="2"/>
        <charset val="238"/>
      </rPr>
      <t xml:space="preserve">élmarással !                   </t>
    </r>
    <r>
      <rPr>
        <i/>
        <sz val="8"/>
        <rFont val="Arial"/>
        <family val="2"/>
        <charset val="238"/>
      </rPr>
      <t>(2000mm x 60mm x 18 mm)</t>
    </r>
  </si>
  <si>
    <r>
      <t>Kettő hosszú élen</t>
    </r>
    <r>
      <rPr>
        <sz val="8"/>
        <rFont val="Arial"/>
        <family val="2"/>
        <charset val="238"/>
      </rPr>
      <t>____</t>
    </r>
    <r>
      <rPr>
        <b/>
        <sz val="8"/>
        <rFont val="Arial"/>
        <family val="2"/>
        <charset val="238"/>
      </rPr>
      <t>élmarással !</t>
    </r>
  </si>
  <si>
    <t>Lécek</t>
  </si>
  <si>
    <t xml:space="preserve">Magasság  </t>
  </si>
  <si>
    <t>Tipus választása</t>
  </si>
  <si>
    <t>Ft</t>
  </si>
  <si>
    <r>
      <t>Áruátadás:</t>
    </r>
    <r>
      <rPr>
        <i/>
        <sz val="7"/>
        <rFont val="Arial"/>
        <family val="2"/>
        <charset val="238"/>
      </rPr>
      <t xml:space="preserve"> Vákuumfóliás ajtók: Csütörtök  09.00 órától. Festett ajtók: Hétfő reggel 12.00 órától</t>
    </r>
  </si>
  <si>
    <r>
      <t xml:space="preserve">    1044 Budapest, Megyeri út 51    </t>
    </r>
    <r>
      <rPr>
        <i/>
        <sz val="5"/>
        <rFont val="Arial"/>
        <family val="2"/>
        <charset val="238"/>
      </rPr>
      <t>Értékesítés: 20/598-7166  Gyártás, szállítás: 20/594-5646</t>
    </r>
  </si>
  <si>
    <r>
      <t xml:space="preserve">  </t>
    </r>
    <r>
      <rPr>
        <sz val="8"/>
        <rFont val="Arial"/>
        <family val="2"/>
        <charset val="238"/>
      </rPr>
      <t>Ajtó, fiók Nettó ár/m²</t>
    </r>
  </si>
  <si>
    <t>Osztott üveges Nettó ár/m²</t>
  </si>
  <si>
    <t>db.</t>
  </si>
  <si>
    <t>fm.</t>
  </si>
  <si>
    <t>Beilleszthető szöveg a "rövid megjenyzés" oszlopba.</t>
  </si>
  <si>
    <t>_     2 db pánthelyfurattal egy xxxx mm-es élen!</t>
  </si>
  <si>
    <t>_     Kettő hosszú élen 6-os élmarással !</t>
  </si>
  <si>
    <t>_     Mart fogantyúval egy xxxx mm-es élen!</t>
  </si>
  <si>
    <t>_     JOBB-os marásmintával !</t>
  </si>
  <si>
    <t>_     BALOS-os marásmintával !</t>
  </si>
  <si>
    <r>
      <t xml:space="preserve">A megrendelést a </t>
    </r>
    <r>
      <rPr>
        <b/>
        <sz val="10"/>
        <color rgb="FF2E41FA"/>
        <rFont val="Arial"/>
        <family val="2"/>
        <charset val="238"/>
      </rPr>
      <t>frontcentrum@frontcentrum.hu</t>
    </r>
    <r>
      <rPr>
        <sz val="10"/>
        <rFont val="Arial"/>
        <family val="2"/>
        <charset val="238"/>
      </rPr>
      <t xml:space="preserve"> email címre kérjük elküldeni.</t>
    </r>
  </si>
  <si>
    <t xml:space="preserve">       VÁKUUMFÓLIÁS ÉS (FESTETT) AJTÓFRONT MEGRENDELŐLAP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</si>
</sst>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Ft&quot;"/>
    <numFmt numFmtId="165" formatCode="0.000"/>
    <numFmt numFmtId="166" formatCode="#,##0\ _F_t"/>
    <numFmt numFmtId="167" formatCode="[$-F800]dddd\,\ mmmm\ dd\,\ yyyy"/>
  </numFmts>
  <fonts count="40">
    <font>
      <sz val="10"/>
      <name val="Arial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Courier New"/>
      <family val="3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6"/>
      <name val="Arial"/>
      <family val="2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name val="Arial"/>
      <family val="2"/>
      <charset val="238"/>
    </font>
    <font>
      <u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7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7"/>
      <color indexed="55"/>
      <name val="Arial"/>
      <family val="2"/>
      <charset val="238"/>
    </font>
    <font>
      <i/>
      <sz val="9"/>
      <name val="Arial"/>
      <family val="2"/>
      <charset val="238"/>
    </font>
    <font>
      <i/>
      <sz val="8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Cooper Std Black"/>
      <family val="1"/>
    </font>
    <font>
      <b/>
      <sz val="10"/>
      <color rgb="FFFF0000"/>
      <name val="Arial"/>
      <family val="2"/>
      <charset val="238"/>
    </font>
    <font>
      <b/>
      <i/>
      <sz val="7"/>
      <color rgb="FFFFFF00"/>
      <name val="Arial"/>
      <family val="2"/>
      <charset val="238"/>
    </font>
    <font>
      <i/>
      <sz val="7"/>
      <color rgb="FFFFFF00"/>
      <name val="Arial"/>
      <family val="2"/>
      <charset val="238"/>
    </font>
    <font>
      <b/>
      <sz val="9"/>
      <name val="Adobe Fangsong Std R"/>
      <family val="1"/>
      <charset val="128"/>
    </font>
    <font>
      <b/>
      <sz val="5"/>
      <name val="Arial"/>
      <family val="2"/>
      <charset val="238"/>
    </font>
    <font>
      <b/>
      <sz val="9"/>
      <color rgb="FFFF0000"/>
      <name val="Arial"/>
      <family val="2"/>
      <charset val="238"/>
    </font>
    <font>
      <i/>
      <sz val="5"/>
      <name val="Arial"/>
      <family val="2"/>
      <charset val="238"/>
    </font>
    <font>
      <b/>
      <sz val="10"/>
      <color rgb="FF2E41FA"/>
      <name val="Arial"/>
      <family val="2"/>
      <charset val="238"/>
    </font>
    <font>
      <sz val="9"/>
      <color indexed="81"/>
      <name val="Tahoma"/>
      <charset val="1"/>
    </font>
    <font>
      <b/>
      <sz val="11"/>
      <color indexed="81"/>
      <name val="Tahoma"/>
      <family val="2"/>
      <charset val="238"/>
    </font>
    <font>
      <b/>
      <u/>
      <sz val="11"/>
      <color indexed="81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9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22"/>
      </left>
      <right/>
      <top style="double">
        <color indexed="22"/>
      </top>
      <bottom/>
      <diagonal/>
    </border>
    <border>
      <left/>
      <right/>
      <top style="double">
        <color indexed="22"/>
      </top>
      <bottom/>
      <diagonal/>
    </border>
    <border>
      <left/>
      <right style="double">
        <color indexed="22"/>
      </right>
      <top style="double">
        <color indexed="22"/>
      </top>
      <bottom/>
      <diagonal/>
    </border>
    <border>
      <left style="double">
        <color indexed="22"/>
      </left>
      <right/>
      <top/>
      <bottom/>
      <diagonal/>
    </border>
    <border>
      <left/>
      <right style="double">
        <color indexed="22"/>
      </right>
      <top/>
      <bottom/>
      <diagonal/>
    </border>
    <border>
      <left style="double">
        <color indexed="22"/>
      </left>
      <right/>
      <top/>
      <bottom style="double">
        <color indexed="22"/>
      </bottom>
      <diagonal/>
    </border>
    <border>
      <left/>
      <right/>
      <top/>
      <bottom style="double">
        <color indexed="22"/>
      </bottom>
      <diagonal/>
    </border>
    <border>
      <left/>
      <right style="double">
        <color indexed="22"/>
      </right>
      <top/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164" fontId="5" fillId="0" borderId="1" xfId="0" applyNumberFormat="1" applyFont="1" applyBorder="1"/>
    <xf numFmtId="165" fontId="3" fillId="0" borderId="0" xfId="0" applyNumberFormat="1" applyFont="1"/>
    <xf numFmtId="165" fontId="6" fillId="0" borderId="0" xfId="0" applyNumberFormat="1" applyFont="1"/>
    <xf numFmtId="165" fontId="0" fillId="0" borderId="0" xfId="0" applyNumberFormat="1"/>
    <xf numFmtId="0" fontId="9" fillId="0" borderId="0" xfId="0" applyFont="1"/>
    <xf numFmtId="49" fontId="10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7" xfId="0" applyFont="1" applyBorder="1"/>
    <xf numFmtId="164" fontId="3" fillId="3" borderId="1" xfId="0" applyNumberFormat="1" applyFont="1" applyFill="1" applyBorder="1"/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2" fontId="5" fillId="0" borderId="1" xfId="0" applyNumberFormat="1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0" fillId="6" borderId="1" xfId="0" applyFill="1" applyBorder="1" applyAlignment="1">
      <alignment vertical="center" wrapText="1"/>
    </xf>
    <xf numFmtId="0" fontId="5" fillId="6" borderId="1" xfId="0" applyFont="1" applyFill="1" applyBorder="1" applyAlignment="1">
      <alignment horizontal="center"/>
    </xf>
    <xf numFmtId="0" fontId="6" fillId="6" borderId="1" xfId="0" applyFont="1" applyFill="1" applyBorder="1"/>
    <xf numFmtId="2" fontId="5" fillId="6" borderId="13" xfId="0" applyNumberFormat="1" applyFont="1" applyFill="1" applyBorder="1"/>
    <xf numFmtId="0" fontId="20" fillId="0" borderId="0" xfId="0" applyFont="1"/>
    <xf numFmtId="0" fontId="20" fillId="0" borderId="16" xfId="0" applyFont="1" applyBorder="1"/>
    <xf numFmtId="0" fontId="1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3" fillId="0" borderId="18" xfId="0" applyFont="1" applyBorder="1"/>
    <xf numFmtId="0" fontId="3" fillId="0" borderId="19" xfId="0" applyFont="1" applyBorder="1"/>
    <xf numFmtId="0" fontId="17" fillId="0" borderId="18" xfId="0" applyFont="1" applyBorder="1"/>
    <xf numFmtId="0" fontId="0" fillId="0" borderId="19" xfId="0" applyBorder="1"/>
    <xf numFmtId="0" fontId="0" fillId="0" borderId="22" xfId="0" applyBorder="1"/>
    <xf numFmtId="0" fontId="23" fillId="0" borderId="23" xfId="0" applyFont="1" applyBorder="1" applyAlignment="1">
      <alignment horizontal="right"/>
    </xf>
    <xf numFmtId="0" fontId="18" fillId="0" borderId="23" xfId="0" applyFont="1" applyBorder="1"/>
    <xf numFmtId="0" fontId="0" fillId="0" borderId="24" xfId="0" applyBorder="1"/>
    <xf numFmtId="0" fontId="19" fillId="0" borderId="25" xfId="0" applyFont="1" applyBorder="1"/>
    <xf numFmtId="0" fontId="19" fillId="0" borderId="26" xfId="0" applyFont="1" applyBorder="1"/>
    <xf numFmtId="0" fontId="0" fillId="0" borderId="26" xfId="0" applyBorder="1"/>
    <xf numFmtId="0" fontId="15" fillId="0" borderId="26" xfId="0" applyFont="1" applyBorder="1"/>
    <xf numFmtId="0" fontId="0" fillId="0" borderId="27" xfId="0" applyBorder="1"/>
    <xf numFmtId="0" fontId="25" fillId="0" borderId="28" xfId="0" applyFont="1" applyBorder="1"/>
    <xf numFmtId="0" fontId="20" fillId="0" borderId="29" xfId="0" applyFont="1" applyBorder="1"/>
    <xf numFmtId="0" fontId="20" fillId="0" borderId="30" xfId="0" applyFont="1" applyBorder="1"/>
    <xf numFmtId="0" fontId="20" fillId="0" borderId="31" xfId="0" applyFont="1" applyBorder="1"/>
    <xf numFmtId="0" fontId="20" fillId="0" borderId="31" xfId="0" applyFont="1" applyBorder="1" applyAlignment="1">
      <alignment horizontal="center"/>
    </xf>
    <xf numFmtId="0" fontId="20" fillId="0" borderId="32" xfId="0" applyFont="1" applyBorder="1"/>
    <xf numFmtId="0" fontId="12" fillId="0" borderId="0" xfId="0" applyFont="1"/>
    <xf numFmtId="0" fontId="9" fillId="0" borderId="0" xfId="0" applyFont="1" applyAlignment="1">
      <alignment vertical="center" wrapText="1"/>
    </xf>
    <xf numFmtId="0" fontId="0" fillId="4" borderId="33" xfId="0" applyFill="1" applyBorder="1"/>
    <xf numFmtId="0" fontId="1" fillId="0" borderId="0" xfId="0" applyFont="1"/>
    <xf numFmtId="0" fontId="27" fillId="0" borderId="18" xfId="0" applyFont="1" applyBorder="1"/>
    <xf numFmtId="0" fontId="1" fillId="6" borderId="1" xfId="0" applyFont="1" applyFill="1" applyBorder="1" applyAlignment="1">
      <alignment vertical="center"/>
    </xf>
    <xf numFmtId="0" fontId="26" fillId="7" borderId="0" xfId="0" applyFont="1" applyFill="1"/>
    <xf numFmtId="0" fontId="26" fillId="7" borderId="19" xfId="0" applyFont="1" applyFill="1" applyBorder="1"/>
    <xf numFmtId="164" fontId="3" fillId="8" borderId="1" xfId="0" applyNumberFormat="1" applyFont="1" applyFill="1" applyBorder="1"/>
    <xf numFmtId="0" fontId="30" fillId="7" borderId="18" xfId="0" applyFont="1" applyFill="1" applyBorder="1"/>
    <xf numFmtId="0" fontId="5" fillId="0" borderId="1" xfId="0" applyFont="1" applyBorder="1" applyAlignment="1">
      <alignment horizontal="center" vertical="center"/>
    </xf>
    <xf numFmtId="0" fontId="18" fillId="0" borderId="18" xfId="0" applyFont="1" applyBorder="1" applyAlignment="1">
      <alignment vertical="top"/>
    </xf>
    <xf numFmtId="0" fontId="0" fillId="10" borderId="0" xfId="0" applyFill="1"/>
    <xf numFmtId="0" fontId="5" fillId="10" borderId="0" xfId="0" applyFont="1" applyFill="1"/>
    <xf numFmtId="0" fontId="32" fillId="9" borderId="1" xfId="0" applyFont="1" applyFill="1" applyBorder="1" applyAlignment="1">
      <alignment horizontal="center" vertical="center"/>
    </xf>
    <xf numFmtId="164" fontId="5" fillId="11" borderId="1" xfId="0" applyNumberFormat="1" applyFont="1" applyFill="1" applyBorder="1"/>
    <xf numFmtId="164" fontId="5" fillId="12" borderId="1" xfId="0" applyNumberFormat="1" applyFont="1" applyFill="1" applyBorder="1"/>
    <xf numFmtId="0" fontId="0" fillId="4" borderId="38" xfId="0" applyFill="1" applyBorder="1"/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13" fillId="5" borderId="39" xfId="0" applyFont="1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/>
    </xf>
    <xf numFmtId="0" fontId="13" fillId="5" borderId="35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7" xfId="0" applyFont="1" applyBorder="1"/>
    <xf numFmtId="0" fontId="0" fillId="13" borderId="0" xfId="0" applyFill="1"/>
    <xf numFmtId="0" fontId="5" fillId="13" borderId="34" xfId="0" applyFont="1" applyFill="1" applyBorder="1"/>
    <xf numFmtId="0" fontId="5" fillId="13" borderId="0" xfId="0" applyFont="1" applyFill="1" applyAlignment="1">
      <alignment vertical="center"/>
    </xf>
    <xf numFmtId="0" fontId="5" fillId="13" borderId="0" xfId="0" applyFont="1" applyFill="1"/>
    <xf numFmtId="0" fontId="19" fillId="13" borderId="0" xfId="0" applyFont="1" applyFill="1" applyAlignment="1">
      <alignment vertical="center"/>
    </xf>
    <xf numFmtId="0" fontId="19" fillId="13" borderId="0" xfId="0" applyFont="1" applyFill="1" applyAlignment="1">
      <alignment horizontal="left" vertical="center"/>
    </xf>
    <xf numFmtId="0" fontId="24" fillId="13" borderId="0" xfId="0" applyFont="1" applyFill="1" applyAlignment="1">
      <alignment horizontal="right"/>
    </xf>
    <xf numFmtId="0" fontId="24" fillId="13" borderId="0" xfId="0" applyFont="1" applyFill="1"/>
    <xf numFmtId="0" fontId="0" fillId="13" borderId="12" xfId="0" applyFill="1" applyBorder="1"/>
    <xf numFmtId="0" fontId="10" fillId="13" borderId="12" xfId="0" applyFont="1" applyFill="1" applyBorder="1"/>
    <xf numFmtId="0" fontId="16" fillId="13" borderId="12" xfId="1" applyFont="1" applyFill="1" applyBorder="1" applyAlignment="1" applyProtection="1"/>
    <xf numFmtId="0" fontId="4" fillId="13" borderId="34" xfId="0" applyFont="1" applyFill="1" applyBorder="1"/>
    <xf numFmtId="14" fontId="28" fillId="13" borderId="34" xfId="0" applyNumberFormat="1" applyFont="1" applyFill="1" applyBorder="1"/>
    <xf numFmtId="14" fontId="28" fillId="13" borderId="0" xfId="0" applyNumberFormat="1" applyFont="1" applyFill="1"/>
    <xf numFmtId="0" fontId="4" fillId="13" borderId="0" xfId="0" applyFont="1" applyFill="1"/>
    <xf numFmtId="0" fontId="33" fillId="13" borderId="0" xfId="0" applyFont="1" applyFill="1" applyAlignment="1">
      <alignment horizontal="right" vertical="center"/>
    </xf>
    <xf numFmtId="0" fontId="3" fillId="13" borderId="0" xfId="0" applyFont="1" applyFill="1" applyAlignment="1">
      <alignment horizontal="center"/>
    </xf>
    <xf numFmtId="0" fontId="1" fillId="13" borderId="0" xfId="0" applyFont="1" applyFill="1"/>
    <xf numFmtId="0" fontId="0" fillId="13" borderId="20" xfId="0" applyFill="1" applyBorder="1"/>
    <xf numFmtId="0" fontId="0" fillId="13" borderId="8" xfId="0" applyFill="1" applyBorder="1"/>
    <xf numFmtId="0" fontId="0" fillId="13" borderId="7" xfId="0" applyFill="1" applyBorder="1"/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vertical="center" wrapText="1"/>
    </xf>
    <xf numFmtId="165" fontId="0" fillId="13" borderId="0" xfId="0" applyNumberFormat="1" applyFill="1"/>
    <xf numFmtId="0" fontId="3" fillId="13" borderId="0" xfId="0" applyFont="1" applyFill="1"/>
    <xf numFmtId="166" fontId="0" fillId="13" borderId="0" xfId="0" applyNumberFormat="1" applyFill="1"/>
    <xf numFmtId="0" fontId="6" fillId="13" borderId="0" xfId="0" applyFont="1" applyFill="1"/>
    <xf numFmtId="0" fontId="0" fillId="4" borderId="40" xfId="0" applyFill="1" applyBorder="1"/>
    <xf numFmtId="165" fontId="6" fillId="8" borderId="42" xfId="0" applyNumberFormat="1" applyFont="1" applyFill="1" applyBorder="1"/>
    <xf numFmtId="164" fontId="6" fillId="0" borderId="42" xfId="0" applyNumberFormat="1" applyFont="1" applyBorder="1"/>
    <xf numFmtId="164" fontId="6" fillId="0" borderId="41" xfId="0" applyNumberFormat="1" applyFont="1" applyBorder="1"/>
    <xf numFmtId="0" fontId="3" fillId="13" borderId="7" xfId="0" applyFont="1" applyFill="1" applyBorder="1"/>
    <xf numFmtId="0" fontId="5" fillId="13" borderId="2" xfId="0" applyFont="1" applyFill="1" applyBorder="1" applyAlignment="1">
      <alignment wrapText="1"/>
    </xf>
    <xf numFmtId="0" fontId="5" fillId="13" borderId="2" xfId="0" applyFont="1" applyFill="1" applyBorder="1" applyAlignment="1">
      <alignment horizontal="center"/>
    </xf>
    <xf numFmtId="164" fontId="3" fillId="13" borderId="0" xfId="0" applyNumberFormat="1" applyFont="1" applyFill="1"/>
    <xf numFmtId="164" fontId="6" fillId="13" borderId="42" xfId="0" applyNumberFormat="1" applyFont="1" applyFill="1" applyBorder="1"/>
    <xf numFmtId="165" fontId="0" fillId="13" borderId="42" xfId="0" applyNumberFormat="1" applyFill="1" applyBorder="1"/>
    <xf numFmtId="0" fontId="6" fillId="0" borderId="16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6" fillId="0" borderId="13" xfId="0" applyNumberFormat="1" applyFont="1" applyBorder="1"/>
    <xf numFmtId="164" fontId="6" fillId="0" borderId="6" xfId="0" applyNumberFormat="1" applyFont="1" applyBorder="1"/>
    <xf numFmtId="0" fontId="5" fillId="13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14" borderId="17" xfId="0" applyFill="1" applyBorder="1"/>
    <xf numFmtId="164" fontId="5" fillId="14" borderId="4" xfId="0" applyNumberFormat="1" applyFont="1" applyFill="1" applyBorder="1"/>
    <xf numFmtId="9" fontId="7" fillId="14" borderId="0" xfId="0" applyNumberFormat="1" applyFont="1" applyFill="1" applyAlignment="1">
      <alignment horizontal="right"/>
    </xf>
    <xf numFmtId="164" fontId="5" fillId="14" borderId="0" xfId="0" applyNumberFormat="1" applyFont="1" applyFill="1"/>
    <xf numFmtId="164" fontId="0" fillId="14" borderId="4" xfId="0" applyNumberFormat="1" applyFill="1" applyBorder="1"/>
    <xf numFmtId="0" fontId="0" fillId="15" borderId="17" xfId="0" applyFill="1" applyBorder="1"/>
    <xf numFmtId="164" fontId="5" fillId="15" borderId="4" xfId="0" applyNumberFormat="1" applyFont="1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13" borderId="6" xfId="0" applyFill="1" applyBorder="1"/>
    <xf numFmtId="0" fontId="14" fillId="5" borderId="1" xfId="0" applyFont="1" applyFill="1" applyBorder="1" applyAlignment="1">
      <alignment horizontal="center" vertical="center" wrapText="1"/>
    </xf>
    <xf numFmtId="3" fontId="5" fillId="6" borderId="13" xfId="0" applyNumberFormat="1" applyFont="1" applyFill="1" applyBorder="1"/>
    <xf numFmtId="0" fontId="6" fillId="13" borderId="12" xfId="0" applyFont="1" applyFill="1" applyBorder="1" applyAlignment="1">
      <alignment horizontal="right"/>
    </xf>
    <xf numFmtId="0" fontId="1" fillId="13" borderId="0" xfId="0" applyFont="1" applyFill="1" applyAlignment="1">
      <alignment horizontal="right" vertical="top"/>
    </xf>
    <xf numFmtId="0" fontId="3" fillId="13" borderId="0" xfId="0" applyFont="1" applyFill="1" applyAlignment="1">
      <alignment horizontal="left" vertical="center"/>
    </xf>
    <xf numFmtId="0" fontId="5" fillId="13" borderId="1" xfId="0" applyFont="1" applyFill="1" applyBorder="1"/>
    <xf numFmtId="0" fontId="5" fillId="13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vertical="center" wrapText="1"/>
    </xf>
    <xf numFmtId="0" fontId="4" fillId="0" borderId="0" xfId="0" applyFont="1"/>
    <xf numFmtId="167" fontId="11" fillId="0" borderId="21" xfId="0" applyNumberFormat="1" applyFont="1" applyBorder="1" applyAlignment="1">
      <alignment horizontal="center"/>
    </xf>
    <xf numFmtId="167" fontId="11" fillId="0" borderId="2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vertical="top" textRotation="180"/>
    </xf>
    <xf numFmtId="0" fontId="22" fillId="0" borderId="15" xfId="0" applyFont="1" applyBorder="1" applyAlignment="1">
      <alignment horizontal="center" vertical="top" textRotation="180"/>
    </xf>
    <xf numFmtId="0" fontId="22" fillId="0" borderId="5" xfId="0" applyFont="1" applyBorder="1" applyAlignment="1">
      <alignment horizontal="center" vertical="top" textRotation="180"/>
    </xf>
    <xf numFmtId="0" fontId="22" fillId="0" borderId="7" xfId="0" applyFont="1" applyBorder="1" applyAlignment="1">
      <alignment horizontal="center" vertical="top" textRotation="180"/>
    </xf>
    <xf numFmtId="0" fontId="22" fillId="0" borderId="20" xfId="0" applyFont="1" applyBorder="1" applyAlignment="1">
      <alignment horizontal="center" vertical="top" textRotation="180"/>
    </xf>
    <xf numFmtId="14" fontId="8" fillId="13" borderId="34" xfId="0" applyNumberFormat="1" applyFont="1" applyFill="1" applyBorder="1" applyAlignment="1">
      <alignment horizontal="right"/>
    </xf>
    <xf numFmtId="2" fontId="22" fillId="0" borderId="14" xfId="0" applyNumberFormat="1" applyFont="1" applyBorder="1" applyAlignment="1">
      <alignment vertical="center" textRotation="180"/>
    </xf>
    <xf numFmtId="2" fontId="22" fillId="0" borderId="15" xfId="0" applyNumberFormat="1" applyFont="1" applyBorder="1" applyAlignment="1">
      <alignment vertical="center" textRotation="180"/>
    </xf>
    <xf numFmtId="2" fontId="22" fillId="0" borderId="20" xfId="0" applyNumberFormat="1" applyFont="1" applyBorder="1" applyAlignment="1">
      <alignment vertical="center" textRotation="180"/>
    </xf>
    <xf numFmtId="0" fontId="5" fillId="0" borderId="1" xfId="0" applyFont="1" applyBorder="1" applyAlignment="1">
      <alignment horizontal="left" vertical="top"/>
    </xf>
    <xf numFmtId="0" fontId="2" fillId="0" borderId="1" xfId="1" applyBorder="1" applyAlignment="1" applyProtection="1">
      <alignment horizontal="left" vertical="top"/>
    </xf>
    <xf numFmtId="0" fontId="5" fillId="0" borderId="13" xfId="0" applyFont="1" applyBorder="1" applyAlignment="1">
      <alignment horizontal="left" vertical="top"/>
    </xf>
    <xf numFmtId="0" fontId="19" fillId="13" borderId="2" xfId="0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23">
    <dxf>
      <fill>
        <patternFill patternType="lightHorizontal">
          <fgColor theme="2" tint="-9.9948118533890809E-2"/>
          <bgColor theme="0" tint="-4.9989318521683403E-2"/>
        </patternFill>
      </fill>
    </dxf>
    <dxf>
      <fill>
        <patternFill patternType="lightHorizontal">
          <fgColor theme="2" tint="-9.9948118533890809E-2"/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Horizontal">
          <fgColor indexed="52"/>
          <bgColor indexed="5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strike/>
        <color auto="1"/>
      </font>
      <fill>
        <patternFill patternType="lightHorizontal">
          <fgColor theme="5" tint="0.39994506668294322"/>
          <bgColor rgb="FFFFC000"/>
        </patternFill>
      </fill>
    </dxf>
    <dxf>
      <font>
        <strike val="0"/>
      </font>
      <fill>
        <patternFill patternType="lightHorizontal">
          <fgColor theme="5" tint="-0.24994659260841701"/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 patternType="lightHorizontal">
          <fgColor theme="9" tint="-0.24994659260841701"/>
          <bgColor theme="9"/>
        </patternFill>
      </fill>
    </dxf>
    <dxf>
      <font>
        <strike val="0"/>
        <color auto="1"/>
      </font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Horizontal">
          <fgColor indexed="52"/>
          <bgColor indexed="51"/>
        </patternFill>
      </fill>
    </dxf>
    <dxf>
      <font>
        <strike val="0"/>
      </font>
      <fill>
        <patternFill patternType="lightHorizontal">
          <fgColor rgb="FF70A826"/>
          <bgColor rgb="FFFFFF00"/>
        </patternFill>
      </fill>
    </dxf>
    <dxf>
      <fill>
        <patternFill patternType="lightHorizontal">
          <fgColor theme="2" tint="-9.9948118533890809E-2"/>
          <bgColor theme="0" tint="-4.9989318521683403E-2"/>
        </patternFill>
      </fill>
    </dxf>
  </dxfs>
  <tableStyles count="0" defaultTableStyle="TableStyleMedium2" defaultPivotStyle="PivotStyleLight16"/>
  <colors>
    <mruColors>
      <color rgb="FF2E41FA"/>
      <color rgb="FFFFFFCC"/>
      <color rgb="FFFFFF99"/>
      <color rgb="FF99CC00"/>
      <color rgb="FFFFFF66"/>
      <color rgb="FFFF8989"/>
      <color rgb="FFFFC1C1"/>
      <color rgb="FF66FF33"/>
      <color rgb="FF70A82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933450</xdr:colOff>
      <xdr:row>127</xdr:row>
      <xdr:rowOff>0</xdr:rowOff>
    </xdr:from>
    <xdr:to>
      <xdr:col>5</xdr:col>
      <xdr:colOff>323850</xdr:colOff>
      <xdr:row>127</xdr:row>
      <xdr:rowOff>0</xdr:rowOff>
    </xdr:to>
    <xdr:sp macro="" textlink="">
      <xdr:nvSpPr>
        <xdr:cNvPr id="1448" name="Line 65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>
          <a:spLocks noChangeShapeType="1"/>
        </xdr:cNvSpPr>
      </xdr:nvSpPr>
      <xdr:spPr bwMode="auto">
        <a:xfrm flipH="1">
          <a:off x="3076575" y="2104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1362075</xdr:colOff>
      <xdr:row>124</xdr:row>
      <xdr:rowOff>66675</xdr:rowOff>
    </xdr:from>
    <xdr:to>
      <xdr:col>5</xdr:col>
      <xdr:colOff>323850</xdr:colOff>
      <xdr:row>124</xdr:row>
      <xdr:rowOff>66675</xdr:rowOff>
    </xdr:to>
    <xdr:sp macro="" textlink="">
      <xdr:nvSpPr>
        <xdr:cNvPr id="1449" name="Line 66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>
          <a:spLocks noChangeShapeType="1"/>
        </xdr:cNvSpPr>
      </xdr:nvSpPr>
      <xdr:spPr bwMode="auto">
        <a:xfrm>
          <a:off x="3076575" y="20935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923925</xdr:colOff>
      <xdr:row>129</xdr:row>
      <xdr:rowOff>76200</xdr:rowOff>
    </xdr:from>
    <xdr:to>
      <xdr:col>5</xdr:col>
      <xdr:colOff>323850</xdr:colOff>
      <xdr:row>129</xdr:row>
      <xdr:rowOff>76200</xdr:rowOff>
    </xdr:to>
    <xdr:sp macro="" textlink="">
      <xdr:nvSpPr>
        <xdr:cNvPr id="1450" name="Line 6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>
          <a:spLocks noChangeShapeType="1"/>
        </xdr:cNvSpPr>
      </xdr:nvSpPr>
      <xdr:spPr bwMode="auto">
        <a:xfrm>
          <a:off x="3076575" y="2104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126</xdr:row>
      <xdr:rowOff>133350</xdr:rowOff>
    </xdr:from>
    <xdr:to>
      <xdr:col>5</xdr:col>
      <xdr:colOff>323850</xdr:colOff>
      <xdr:row>126</xdr:row>
      <xdr:rowOff>133350</xdr:rowOff>
    </xdr:to>
    <xdr:sp macro="" textlink="">
      <xdr:nvSpPr>
        <xdr:cNvPr id="1451" name="Line 7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>
          <a:spLocks noChangeShapeType="1"/>
        </xdr:cNvSpPr>
      </xdr:nvSpPr>
      <xdr:spPr bwMode="auto">
        <a:xfrm flipH="1">
          <a:off x="3076575" y="2104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923925</xdr:colOff>
      <xdr:row>126</xdr:row>
      <xdr:rowOff>142875</xdr:rowOff>
    </xdr:from>
    <xdr:to>
      <xdr:col>5</xdr:col>
      <xdr:colOff>323850</xdr:colOff>
      <xdr:row>126</xdr:row>
      <xdr:rowOff>142875</xdr:rowOff>
    </xdr:to>
    <xdr:sp macro="" textlink="">
      <xdr:nvSpPr>
        <xdr:cNvPr id="1452" name="Line 7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>
          <a:spLocks noChangeShapeType="1"/>
        </xdr:cNvSpPr>
      </xdr:nvSpPr>
      <xdr:spPr bwMode="auto">
        <a:xfrm flipH="1">
          <a:off x="3076575" y="2104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126</xdr:row>
      <xdr:rowOff>133350</xdr:rowOff>
    </xdr:from>
    <xdr:to>
      <xdr:col>5</xdr:col>
      <xdr:colOff>323850</xdr:colOff>
      <xdr:row>126</xdr:row>
      <xdr:rowOff>133350</xdr:rowOff>
    </xdr:to>
    <xdr:sp macro="" textlink="">
      <xdr:nvSpPr>
        <xdr:cNvPr id="1453" name="Line 77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>
          <a:spLocks noChangeShapeType="1"/>
        </xdr:cNvSpPr>
      </xdr:nvSpPr>
      <xdr:spPr bwMode="auto">
        <a:xfrm>
          <a:off x="3076575" y="2104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66675</xdr:rowOff>
    </xdr:from>
    <xdr:to>
      <xdr:col>3</xdr:col>
      <xdr:colOff>38100</xdr:colOff>
      <xdr:row>1</xdr:row>
      <xdr:rowOff>154451</xdr:rowOff>
    </xdr:to>
    <xdr:sp macro="" textlink="">
      <xdr:nvSpPr>
        <xdr:cNvPr id="1110" name="WordArt 8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7150" y="66675"/>
          <a:ext cx="1826829" cy="252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hu-HU" sz="2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CC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Book Antiqua"/>
            </a:rPr>
            <a:t>Frontcentrum </a:t>
          </a:r>
        </a:p>
      </xdr:txBody>
    </xdr:sp>
    <xdr:clientData/>
  </xdr:twoCellAnchor>
  <xdr:twoCellAnchor>
    <xdr:from>
      <xdr:col>9</xdr:col>
      <xdr:colOff>88681</xdr:colOff>
      <xdr:row>12</xdr:row>
      <xdr:rowOff>91972</xdr:rowOff>
    </xdr:from>
    <xdr:to>
      <xdr:col>9</xdr:col>
      <xdr:colOff>177362</xdr:colOff>
      <xdr:row>19</xdr:row>
      <xdr:rowOff>361296</xdr:rowOff>
    </xdr:to>
    <xdr:sp macro="" textlink="">
      <xdr:nvSpPr>
        <xdr:cNvPr id="1458" name="AutoShape 10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>
          <a:spLocks noChangeArrowheads="1"/>
        </xdr:cNvSpPr>
      </xdr:nvSpPr>
      <xdr:spPr bwMode="auto">
        <a:xfrm rot="5400000">
          <a:off x="6146911" y="2402604"/>
          <a:ext cx="794841" cy="88681"/>
        </a:xfrm>
        <a:custGeom>
          <a:avLst/>
          <a:gdLst>
            <a:gd name="T0" fmla="*/ 11721883 w 21600"/>
            <a:gd name="T1" fmla="*/ 0 h 21600"/>
            <a:gd name="T2" fmla="*/ 0 w 21600"/>
            <a:gd name="T3" fmla="*/ 210013 h 21600"/>
            <a:gd name="T4" fmla="*/ 11721883 w 21600"/>
            <a:gd name="T5" fmla="*/ 420026 h 21600"/>
            <a:gd name="T6" fmla="*/ 15629169 w 21600"/>
            <a:gd name="T7" fmla="*/ 210013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CC00"/>
        </a:solidFill>
        <a:ln w="3175" algn="ctr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45791" dir="2021404" algn="ctr" rotWithShape="0">
                  <a:srgbClr val="9999FF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111669</xdr:colOff>
      <xdr:row>2</xdr:row>
      <xdr:rowOff>78829</xdr:rowOff>
    </xdr:from>
    <xdr:to>
      <xdr:col>9</xdr:col>
      <xdr:colOff>157388</xdr:colOff>
      <xdr:row>12</xdr:row>
      <xdr:rowOff>32846</xdr:rowOff>
    </xdr:to>
    <xdr:sp macro="" textlink="">
      <xdr:nvSpPr>
        <xdr:cNvPr id="16" name="WordArt 11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5675451" y="1189116"/>
          <a:ext cx="1464879" cy="45719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wordArtVert" wrap="none" lIns="324000" tIns="108000" rIns="72000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hu-HU" sz="36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Copperplate Gothic Light" pitchFamily="34" charset="0"/>
            </a:rPr>
            <a:t>Pánthelyfurat</a:t>
          </a:r>
        </a:p>
      </xdr:txBody>
    </xdr:sp>
    <xdr:clientData/>
  </xdr:twoCellAnchor>
  <xdr:twoCellAnchor>
    <xdr:from>
      <xdr:col>2</xdr:col>
      <xdr:colOff>637190</xdr:colOff>
      <xdr:row>0</xdr:row>
      <xdr:rowOff>78829</xdr:rowOff>
    </xdr:from>
    <xdr:to>
      <xdr:col>3</xdr:col>
      <xdr:colOff>59122</xdr:colOff>
      <xdr:row>1</xdr:row>
      <xdr:rowOff>26277</xdr:rowOff>
    </xdr:to>
    <xdr:sp macro="" textlink="">
      <xdr:nvSpPr>
        <xdr:cNvPr id="14" name="WordArt 86">
          <a:extLst>
            <a:ext uri="{FF2B5EF4-FFF2-40B4-BE49-F238E27FC236}">
              <a16:creationId xmlns:a16="http://schemas.microsoft.com/office/drawing/2014/main" id="{BEA6FB5C-1C47-40DB-974A-E4A23CFE1B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99897" y="78829"/>
          <a:ext cx="105104" cy="111672"/>
        </a:xfrm>
        <a:prstGeom prst="rect">
          <a:avLst/>
        </a:prstGeom>
        <a:noFill/>
        <a:ln>
          <a:noFill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hu-HU" sz="24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CC0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Book Antiqua"/>
            </a:rPr>
            <a:t>®</a:t>
          </a:r>
        </a:p>
      </xdr:txBody>
    </xdr:sp>
    <xdr:clientData/>
  </xdr:twoCellAnchor>
  <xdr:twoCellAnchor>
    <xdr:from>
      <xdr:col>12</xdr:col>
      <xdr:colOff>107675</xdr:colOff>
      <xdr:row>19</xdr:row>
      <xdr:rowOff>488676</xdr:rowOff>
    </xdr:from>
    <xdr:to>
      <xdr:col>16</xdr:col>
      <xdr:colOff>306457</xdr:colOff>
      <xdr:row>32</xdr:row>
      <xdr:rowOff>49696</xdr:rowOff>
    </xdr:to>
    <xdr:sp macro="" textlink="">
      <xdr:nvSpPr>
        <xdr:cNvPr id="2" name="Téglalap 1">
          <a:extLst>
            <a:ext uri="{FF2B5EF4-FFF2-40B4-BE49-F238E27FC236}">
              <a16:creationId xmlns:a16="http://schemas.microsoft.com/office/drawing/2014/main" id="{A8BB9B71-48B0-42D8-948E-2F63C4751DF1}"/>
            </a:ext>
          </a:extLst>
        </xdr:cNvPr>
        <xdr:cNvSpPr/>
      </xdr:nvSpPr>
      <xdr:spPr bwMode="auto">
        <a:xfrm>
          <a:off x="7280414" y="2998306"/>
          <a:ext cx="2294282" cy="2045803"/>
        </a:xfrm>
        <a:prstGeom prst="rect">
          <a:avLst/>
        </a:prstGeom>
        <a:solidFill>
          <a:srgbClr val="FFFFCC"/>
        </a:solidFill>
        <a:ln w="22225" cmpd="dbl">
          <a:solidFill>
            <a:srgbClr val="FF0000"/>
          </a:solidFill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hu-HU" sz="1100"/>
        </a:p>
      </xdr:txBody>
    </xdr:sp>
    <xdr:clientData/>
  </xdr:twoCellAnchor>
  <xdr:twoCellAnchor editAs="oneCell">
    <xdr:from>
      <xdr:col>12</xdr:col>
      <xdr:colOff>240195</xdr:colOff>
      <xdr:row>20</xdr:row>
      <xdr:rowOff>99391</xdr:rowOff>
    </xdr:from>
    <xdr:to>
      <xdr:col>14</xdr:col>
      <xdr:colOff>467536</xdr:colOff>
      <xdr:row>31</xdr:row>
      <xdr:rowOff>55407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89E5AECB-9E68-46B1-B450-35CF20D99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2934" y="3105978"/>
          <a:ext cx="1097015" cy="1778190"/>
        </a:xfrm>
        <a:prstGeom prst="rect">
          <a:avLst/>
        </a:prstGeom>
      </xdr:spPr>
    </xdr:pic>
    <xdr:clientData/>
  </xdr:twoCellAnchor>
  <xdr:twoCellAnchor>
    <xdr:from>
      <xdr:col>14</xdr:col>
      <xdr:colOff>510233</xdr:colOff>
      <xdr:row>20</xdr:row>
      <xdr:rowOff>101105</xdr:rowOff>
    </xdr:from>
    <xdr:to>
      <xdr:col>16</xdr:col>
      <xdr:colOff>194638</xdr:colOff>
      <xdr:row>23</xdr:row>
      <xdr:rowOff>89970</xdr:rowOff>
    </xdr:to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24EC2138-5C64-41AB-B4C3-AF26DE2775BD}"/>
            </a:ext>
          </a:extLst>
        </xdr:cNvPr>
        <xdr:cNvSpPr txBox="1"/>
      </xdr:nvSpPr>
      <xdr:spPr>
        <a:xfrm>
          <a:off x="8552646" y="3107692"/>
          <a:ext cx="910231" cy="485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800"/>
            <a:t>Az "ajtófront"</a:t>
          </a:r>
          <a:r>
            <a:rPr lang="hu-HU" sz="800" baseline="0"/>
            <a:t> marásminta elvi rajza.</a:t>
          </a:r>
          <a:endParaRPr lang="hu-HU" sz="800"/>
        </a:p>
      </xdr:txBody>
    </xdr:sp>
    <xdr:clientData/>
  </xdr:twoCellAnchor>
  <xdr:twoCellAnchor>
    <xdr:from>
      <xdr:col>14</xdr:col>
      <xdr:colOff>507264</xdr:colOff>
      <xdr:row>28</xdr:row>
      <xdr:rowOff>40273</xdr:rowOff>
    </xdr:from>
    <xdr:to>
      <xdr:col>16</xdr:col>
      <xdr:colOff>199780</xdr:colOff>
      <xdr:row>31</xdr:row>
      <xdr:rowOff>56836</xdr:rowOff>
    </xdr:to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D1DF7D1-5F23-4762-866E-2AA64EAB7A4F}"/>
            </a:ext>
          </a:extLst>
        </xdr:cNvPr>
        <xdr:cNvSpPr txBox="1"/>
      </xdr:nvSpPr>
      <xdr:spPr>
        <a:xfrm>
          <a:off x="8549677" y="4372077"/>
          <a:ext cx="918342" cy="5135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800"/>
            <a:t>A "fiókelő"</a:t>
          </a:r>
          <a:r>
            <a:rPr lang="hu-HU" sz="800" baseline="0"/>
            <a:t> marásminta elvi rajza.</a:t>
          </a:r>
          <a:endParaRPr lang="hu-HU" sz="800"/>
        </a:p>
      </xdr:txBody>
    </xdr:sp>
    <xdr:clientData/>
  </xdr:twoCellAnchor>
  <xdr:twoCellAnchor editAs="oneCell">
    <xdr:from>
      <xdr:col>12</xdr:col>
      <xdr:colOff>74544</xdr:colOff>
      <xdr:row>90</xdr:row>
      <xdr:rowOff>22281</xdr:rowOff>
    </xdr:from>
    <xdr:to>
      <xdr:col>16</xdr:col>
      <xdr:colOff>207065</xdr:colOff>
      <xdr:row>101</xdr:row>
      <xdr:rowOff>110672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2D1FE902-E075-65C3-7225-913C09DE7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7283" y="14599672"/>
          <a:ext cx="2228021" cy="1794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>
          <a:noFill/>
        </a:ln>
        <a:effectLst>
          <a:outerShdw dist="45791" dir="2021404" algn="ctr" rotWithShape="0">
            <a:srgbClr val="9999FF"/>
          </a:outerShdw>
        </a:effectLst>
        <a:extLst>
          <a:ext uri="{91240B29-F687-4F45-9708-019B960494DF}">
            <a14:hiddenLine xmlns:a14="http://schemas.microsoft.com/office/drawing/2010/main" w="0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>
          <a:noFill/>
        </a:ln>
        <a:effectLst>
          <a:outerShdw dist="45791" dir="2021404" algn="ctr" rotWithShape="0">
            <a:srgbClr val="9999FF"/>
          </a:outerShdw>
        </a:effectLst>
        <a:extLst>
          <a:ext uri="{91240B29-F687-4F45-9708-019B960494DF}">
            <a14:hiddenLine xmlns:a14="http://schemas.microsoft.com/office/drawing/2010/main" w="0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indexed="50"/>
    <pageSetUpPr fitToPage="1"/>
  </sheetPr>
  <dimension ref="A1:V175"/>
  <sheetViews>
    <sheetView tabSelected="1" view="pageBreakPreview" zoomScale="115" zoomScaleNormal="100" zoomScaleSheetLayoutView="115" workbookViewId="0">
      <selection activeCell="S8" sqref="S8"/>
    </sheetView>
  </sheetViews>
  <sheetFormatPr defaultRowHeight="12.75"/>
  <cols>
    <col min="1" max="1" width="3.140625" bestFit="1" customWidth="1"/>
    <col min="2" max="2" width="14.28515625" customWidth="1"/>
    <col min="3" max="3" width="10.28515625" customWidth="1"/>
    <col min="4" max="4" width="4" bestFit="1" customWidth="1"/>
    <col min="5" max="5" width="10.28515625" customWidth="1"/>
    <col min="6" max="6" width="5.5703125" customWidth="1"/>
    <col min="7" max="7" width="27.7109375" customWidth="1"/>
    <col min="8" max="8" width="8.85546875" customWidth="1"/>
    <col min="9" max="9" width="12" customWidth="1"/>
    <col min="10" max="10" width="4.140625" customWidth="1"/>
    <col min="11" max="11" width="3.42578125" customWidth="1"/>
    <col min="12" max="13" width="3.85546875" customWidth="1"/>
  </cols>
  <sheetData>
    <row r="1" spans="1:11">
      <c r="A1" s="78"/>
      <c r="B1" s="78"/>
      <c r="C1" s="78"/>
      <c r="D1" s="78"/>
      <c r="E1" s="78"/>
      <c r="F1" s="78"/>
      <c r="G1" s="78"/>
      <c r="H1" s="84"/>
      <c r="I1" s="85"/>
      <c r="J1" s="78"/>
      <c r="K1" s="143">
        <f>C5</f>
        <v>0</v>
      </c>
    </row>
    <row r="2" spans="1:11" ht="18.2" customHeight="1">
      <c r="A2" s="86"/>
      <c r="B2" s="86"/>
      <c r="C2" s="86"/>
      <c r="D2" s="87" t="s">
        <v>139</v>
      </c>
      <c r="E2" s="86"/>
      <c r="F2" s="86"/>
      <c r="G2" s="86"/>
      <c r="H2" s="88"/>
      <c r="I2" s="134" t="s">
        <v>71</v>
      </c>
      <c r="J2" s="78"/>
      <c r="K2" s="144"/>
    </row>
    <row r="3" spans="1:11">
      <c r="A3" s="78"/>
      <c r="B3" s="79" t="s">
        <v>151</v>
      </c>
      <c r="C3" s="89"/>
      <c r="D3" s="90"/>
      <c r="E3" s="90"/>
      <c r="F3" s="90"/>
      <c r="G3" s="91"/>
      <c r="H3" s="148">
        <f ca="1">TODAY()</f>
        <v>44949</v>
      </c>
      <c r="I3" s="148"/>
      <c r="J3" s="78"/>
      <c r="K3" s="144"/>
    </row>
    <row r="4" spans="1:11">
      <c r="A4" s="78"/>
      <c r="B4" s="82" t="s">
        <v>130</v>
      </c>
      <c r="C4" s="152"/>
      <c r="D4" s="152"/>
      <c r="E4" s="152"/>
      <c r="F4" s="152"/>
      <c r="G4" s="152"/>
      <c r="H4" s="152"/>
      <c r="I4" s="152"/>
      <c r="J4" s="78"/>
      <c r="K4" s="144"/>
    </row>
    <row r="5" spans="1:11">
      <c r="A5" s="78"/>
      <c r="B5" s="82" t="s">
        <v>131</v>
      </c>
      <c r="C5" s="152"/>
      <c r="D5" s="152"/>
      <c r="E5" s="152"/>
      <c r="F5" s="152"/>
      <c r="G5" s="152"/>
      <c r="H5" s="152"/>
      <c r="I5" s="152"/>
      <c r="J5" s="78"/>
      <c r="K5" s="144"/>
    </row>
    <row r="6" spans="1:11" ht="13.5" customHeight="1">
      <c r="A6" s="78"/>
      <c r="B6" s="82" t="s">
        <v>127</v>
      </c>
      <c r="C6" s="152"/>
      <c r="D6" s="152"/>
      <c r="E6" s="152"/>
      <c r="F6" s="152"/>
      <c r="G6" s="152"/>
      <c r="H6" s="152"/>
      <c r="I6" s="154"/>
      <c r="J6" s="78"/>
      <c r="K6" s="144"/>
    </row>
    <row r="7" spans="1:11" ht="13.5" customHeight="1">
      <c r="A7" s="78"/>
      <c r="B7" s="82" t="s">
        <v>128</v>
      </c>
      <c r="C7" s="152"/>
      <c r="D7" s="152"/>
      <c r="E7" s="152"/>
      <c r="F7" s="152"/>
      <c r="G7" s="152"/>
      <c r="H7" s="152"/>
      <c r="I7" s="154"/>
      <c r="J7" s="78"/>
      <c r="K7" s="144"/>
    </row>
    <row r="8" spans="1:11" ht="13.5" customHeight="1">
      <c r="A8" s="78"/>
      <c r="B8" s="82" t="s">
        <v>67</v>
      </c>
      <c r="C8" s="152"/>
      <c r="D8" s="152"/>
      <c r="E8" s="152"/>
      <c r="F8" s="152"/>
      <c r="G8" s="152"/>
      <c r="H8" s="152"/>
      <c r="I8" s="154"/>
      <c r="J8" s="78"/>
      <c r="K8" s="144"/>
    </row>
    <row r="9" spans="1:11" ht="13.5" customHeight="1">
      <c r="A9" s="78"/>
      <c r="B9" s="83" t="s">
        <v>129</v>
      </c>
      <c r="C9" s="153"/>
      <c r="D9" s="152"/>
      <c r="E9" s="152"/>
      <c r="F9" s="152"/>
      <c r="G9" s="152"/>
      <c r="H9" s="152"/>
      <c r="I9" s="152"/>
      <c r="J9" s="78"/>
      <c r="K9" s="144"/>
    </row>
    <row r="10" spans="1:11" ht="3" customHeight="1">
      <c r="A10" s="78"/>
      <c r="B10" s="83"/>
      <c r="C10" s="155"/>
      <c r="D10" s="155"/>
      <c r="E10" s="155"/>
      <c r="F10" s="155"/>
      <c r="G10" s="155"/>
      <c r="H10" s="155"/>
      <c r="I10" s="155"/>
      <c r="J10" s="78"/>
      <c r="K10" s="144"/>
    </row>
    <row r="11" spans="1:11" ht="13.5" customHeight="1">
      <c r="A11" s="78"/>
      <c r="B11" s="80" t="s">
        <v>125</v>
      </c>
      <c r="C11" s="152"/>
      <c r="D11" s="152"/>
      <c r="E11" s="152"/>
      <c r="F11" s="152"/>
      <c r="G11" s="152"/>
      <c r="H11" s="152"/>
      <c r="I11" s="154"/>
      <c r="J11" s="78"/>
      <c r="K11" s="144"/>
    </row>
    <row r="12" spans="1:11" ht="13.5" customHeight="1">
      <c r="A12" s="78"/>
      <c r="B12" s="81" t="s">
        <v>126</v>
      </c>
      <c r="C12" s="152"/>
      <c r="D12" s="152"/>
      <c r="E12" s="152"/>
      <c r="F12" s="152"/>
      <c r="G12" s="152"/>
      <c r="H12" s="152"/>
      <c r="I12" s="154"/>
      <c r="J12" s="78"/>
      <c r="K12" s="144"/>
    </row>
    <row r="13" spans="1:11" ht="15" customHeight="1">
      <c r="A13" s="78"/>
      <c r="B13" s="78"/>
      <c r="C13" s="135" t="s">
        <v>140</v>
      </c>
      <c r="D13" s="78"/>
      <c r="E13" s="136" t="s">
        <v>141</v>
      </c>
      <c r="F13" s="78"/>
      <c r="G13" s="78"/>
      <c r="H13" s="93" t="s">
        <v>124</v>
      </c>
      <c r="I13" s="66"/>
      <c r="J13" s="78"/>
      <c r="K13" s="144"/>
    </row>
    <row r="14" spans="1:11">
      <c r="A14" s="78"/>
      <c r="B14" s="81" t="s">
        <v>119</v>
      </c>
      <c r="C14" s="68">
        <v>0</v>
      </c>
      <c r="D14" s="78"/>
      <c r="E14" s="67">
        <v>0</v>
      </c>
      <c r="F14" s="95"/>
      <c r="G14" s="81"/>
      <c r="H14" s="78"/>
      <c r="I14" s="78"/>
      <c r="J14" s="78"/>
      <c r="K14" s="144"/>
    </row>
    <row r="15" spans="1:11" ht="13.5" thickBot="1">
      <c r="A15" s="78"/>
      <c r="B15" s="92" t="s">
        <v>0</v>
      </c>
      <c r="C15" s="94" t="s">
        <v>1</v>
      </c>
      <c r="D15" s="94"/>
      <c r="E15" s="94" t="s">
        <v>1</v>
      </c>
      <c r="F15" s="78"/>
      <c r="G15" s="78"/>
      <c r="H15" s="78"/>
      <c r="I15" s="78"/>
      <c r="J15" s="78"/>
      <c r="K15" s="144"/>
    </row>
    <row r="16" spans="1:11" ht="13.15" hidden="1" customHeight="1">
      <c r="B16" s="10" t="s">
        <v>37</v>
      </c>
      <c r="C16" s="2"/>
      <c r="D16" s="2"/>
      <c r="E16" s="2"/>
      <c r="G16" s="10" t="s">
        <v>109</v>
      </c>
      <c r="J16" s="78"/>
      <c r="K16" s="144"/>
    </row>
    <row r="17" spans="1:22" ht="13.9" hidden="1" customHeight="1">
      <c r="B17" s="10" t="s">
        <v>38</v>
      </c>
      <c r="C17" s="2"/>
      <c r="D17" s="2"/>
      <c r="E17" s="2"/>
      <c r="G17" s="18" t="s">
        <v>108</v>
      </c>
      <c r="J17" s="78"/>
      <c r="K17" s="144"/>
    </row>
    <row r="18" spans="1:22" ht="13.15" hidden="1" customHeight="1">
      <c r="B18" t="s">
        <v>39</v>
      </c>
      <c r="C18" s="2"/>
      <c r="D18" s="2"/>
      <c r="E18" s="2"/>
      <c r="G18" s="52" t="s">
        <v>107</v>
      </c>
      <c r="J18" s="78"/>
      <c r="K18" s="144"/>
    </row>
    <row r="19" spans="1:22" ht="13.15" hidden="1" customHeight="1">
      <c r="B19" s="10" t="s">
        <v>5</v>
      </c>
      <c r="C19" s="2"/>
      <c r="D19" s="2"/>
      <c r="E19" s="2"/>
      <c r="G19" s="10" t="s">
        <v>110</v>
      </c>
      <c r="J19" s="78"/>
      <c r="K19" s="144"/>
    </row>
    <row r="20" spans="1:22" ht="39" customHeight="1" thickBot="1">
      <c r="A20" s="97"/>
      <c r="B20" s="74" t="s">
        <v>123</v>
      </c>
      <c r="C20" s="75" t="s">
        <v>120</v>
      </c>
      <c r="D20" s="96"/>
      <c r="E20" s="70" t="s">
        <v>65</v>
      </c>
      <c r="F20" s="71" t="s">
        <v>2</v>
      </c>
      <c r="G20" s="72" t="s">
        <v>122</v>
      </c>
      <c r="H20" s="71" t="s">
        <v>3</v>
      </c>
      <c r="I20" s="73" t="s">
        <v>4</v>
      </c>
      <c r="J20" s="96"/>
      <c r="K20" s="145"/>
    </row>
    <row r="21" spans="1:22">
      <c r="A21" s="76" t="s">
        <v>8</v>
      </c>
      <c r="B21" s="3" t="s">
        <v>5</v>
      </c>
      <c r="C21" s="4"/>
      <c r="D21" s="22" t="s">
        <v>6</v>
      </c>
      <c r="E21" s="4"/>
      <c r="F21" s="4"/>
      <c r="G21" s="16" t="s">
        <v>66</v>
      </c>
      <c r="H21" s="7">
        <f>(C21*E21)*0.000001</f>
        <v>0</v>
      </c>
      <c r="I21" s="8">
        <f>H21*F21</f>
        <v>0</v>
      </c>
      <c r="J21" s="69"/>
      <c r="K21" s="144"/>
      <c r="R21" s="140" t="s">
        <v>144</v>
      </c>
      <c r="S21" s="140"/>
      <c r="T21" s="140"/>
      <c r="U21" s="140"/>
      <c r="V21" s="140"/>
    </row>
    <row r="22" spans="1:22">
      <c r="A22" s="77" t="s">
        <v>9</v>
      </c>
      <c r="B22" s="3" t="s">
        <v>5</v>
      </c>
      <c r="C22" s="4"/>
      <c r="D22" s="4" t="s">
        <v>6</v>
      </c>
      <c r="E22" s="4"/>
      <c r="F22" s="4"/>
      <c r="G22" s="16" t="s">
        <v>66</v>
      </c>
      <c r="H22" s="7">
        <f t="shared" ref="H22:H45" si="0">(C22*E22)*0.000001</f>
        <v>0</v>
      </c>
      <c r="I22" s="8">
        <f t="shared" ref="I22:I45" si="1">H22*F22</f>
        <v>0</v>
      </c>
      <c r="J22" s="54"/>
      <c r="K22" s="144"/>
      <c r="R22" s="55" t="s">
        <v>145</v>
      </c>
    </row>
    <row r="23" spans="1:22">
      <c r="A23" s="77" t="s">
        <v>10</v>
      </c>
      <c r="B23" s="3" t="s">
        <v>5</v>
      </c>
      <c r="C23" s="4"/>
      <c r="D23" s="4" t="s">
        <v>6</v>
      </c>
      <c r="E23" s="4"/>
      <c r="F23" s="4"/>
      <c r="G23" s="16" t="s">
        <v>66</v>
      </c>
      <c r="H23" s="7">
        <f t="shared" si="0"/>
        <v>0</v>
      </c>
      <c r="I23" s="8">
        <f t="shared" si="1"/>
        <v>0</v>
      </c>
      <c r="J23" s="54"/>
      <c r="K23" s="144"/>
      <c r="R23" s="55" t="s">
        <v>147</v>
      </c>
    </row>
    <row r="24" spans="1:22">
      <c r="A24" s="77" t="s">
        <v>11</v>
      </c>
      <c r="B24" s="3" t="s">
        <v>5</v>
      </c>
      <c r="C24" s="4"/>
      <c r="D24" s="4" t="s">
        <v>6</v>
      </c>
      <c r="E24" s="4"/>
      <c r="F24" s="4"/>
      <c r="G24" s="16" t="s">
        <v>66</v>
      </c>
      <c r="H24" s="7">
        <f t="shared" si="0"/>
        <v>0</v>
      </c>
      <c r="I24" s="8">
        <f t="shared" si="1"/>
        <v>0</v>
      </c>
      <c r="J24" s="54"/>
      <c r="K24" s="144"/>
      <c r="R24" s="55" t="s">
        <v>146</v>
      </c>
    </row>
    <row r="25" spans="1:22">
      <c r="A25" s="77" t="s">
        <v>12</v>
      </c>
      <c r="B25" s="3" t="s">
        <v>5</v>
      </c>
      <c r="C25" s="4"/>
      <c r="D25" s="4" t="s">
        <v>6</v>
      </c>
      <c r="E25" s="4"/>
      <c r="F25" s="4"/>
      <c r="G25" s="16" t="s">
        <v>66</v>
      </c>
      <c r="H25" s="7">
        <f t="shared" si="0"/>
        <v>0</v>
      </c>
      <c r="I25" s="8">
        <f t="shared" si="1"/>
        <v>0</v>
      </c>
      <c r="J25" s="54"/>
      <c r="K25" s="144"/>
      <c r="R25" s="55" t="s">
        <v>148</v>
      </c>
    </row>
    <row r="26" spans="1:22">
      <c r="A26" s="77" t="s">
        <v>13</v>
      </c>
      <c r="B26" s="3" t="s">
        <v>5</v>
      </c>
      <c r="C26" s="4"/>
      <c r="D26" s="4" t="s">
        <v>6</v>
      </c>
      <c r="E26" s="4"/>
      <c r="F26" s="4"/>
      <c r="G26" s="16" t="s">
        <v>66</v>
      </c>
      <c r="H26" s="7">
        <f t="shared" si="0"/>
        <v>0</v>
      </c>
      <c r="I26" s="8">
        <f t="shared" si="1"/>
        <v>0</v>
      </c>
      <c r="J26" s="54"/>
      <c r="K26" s="144"/>
      <c r="R26" s="55" t="s">
        <v>149</v>
      </c>
    </row>
    <row r="27" spans="1:22">
      <c r="A27" s="77" t="s">
        <v>14</v>
      </c>
      <c r="B27" s="3" t="s">
        <v>5</v>
      </c>
      <c r="C27" s="4"/>
      <c r="D27" s="4" t="s">
        <v>6</v>
      </c>
      <c r="E27" s="4"/>
      <c r="F27" s="4"/>
      <c r="G27" s="53" t="s">
        <v>66</v>
      </c>
      <c r="H27" s="7">
        <f t="shared" si="0"/>
        <v>0</v>
      </c>
      <c r="I27" s="8">
        <f t="shared" si="1"/>
        <v>0</v>
      </c>
      <c r="J27" s="54"/>
      <c r="K27" s="144"/>
    </row>
    <row r="28" spans="1:22">
      <c r="A28" s="77" t="s">
        <v>15</v>
      </c>
      <c r="B28" s="3" t="s">
        <v>5</v>
      </c>
      <c r="C28" s="4"/>
      <c r="D28" s="4" t="s">
        <v>6</v>
      </c>
      <c r="E28" s="4"/>
      <c r="F28" s="4"/>
      <c r="G28" s="16" t="s">
        <v>66</v>
      </c>
      <c r="H28" s="7">
        <f t="shared" si="0"/>
        <v>0</v>
      </c>
      <c r="I28" s="8">
        <f t="shared" si="1"/>
        <v>0</v>
      </c>
      <c r="J28" s="54"/>
      <c r="K28" s="144"/>
    </row>
    <row r="29" spans="1:22">
      <c r="A29" s="77" t="s">
        <v>16</v>
      </c>
      <c r="B29" s="3" t="s">
        <v>5</v>
      </c>
      <c r="C29" s="4"/>
      <c r="D29" s="4" t="s">
        <v>6</v>
      </c>
      <c r="E29" s="4"/>
      <c r="F29" s="4"/>
      <c r="G29" s="16" t="s">
        <v>66</v>
      </c>
      <c r="H29" s="7">
        <f t="shared" si="0"/>
        <v>0</v>
      </c>
      <c r="I29" s="8">
        <f t="shared" si="1"/>
        <v>0</v>
      </c>
      <c r="J29" s="54"/>
      <c r="K29" s="144"/>
    </row>
    <row r="30" spans="1:22">
      <c r="A30" s="77" t="s">
        <v>17</v>
      </c>
      <c r="B30" s="3" t="s">
        <v>5</v>
      </c>
      <c r="C30" s="4"/>
      <c r="D30" s="4" t="s">
        <v>6</v>
      </c>
      <c r="E30" s="4"/>
      <c r="F30" s="4"/>
      <c r="G30" s="16" t="s">
        <v>66</v>
      </c>
      <c r="H30" s="7">
        <f t="shared" si="0"/>
        <v>0</v>
      </c>
      <c r="I30" s="8">
        <f t="shared" si="1"/>
        <v>0</v>
      </c>
      <c r="J30" s="54"/>
      <c r="K30" s="144"/>
    </row>
    <row r="31" spans="1:22">
      <c r="A31" s="77" t="s">
        <v>18</v>
      </c>
      <c r="B31" s="3" t="s">
        <v>5</v>
      </c>
      <c r="C31" s="4"/>
      <c r="D31" s="4" t="s">
        <v>6</v>
      </c>
      <c r="E31" s="4"/>
      <c r="F31" s="4"/>
      <c r="G31" s="16" t="s">
        <v>66</v>
      </c>
      <c r="H31" s="7">
        <f t="shared" si="0"/>
        <v>0</v>
      </c>
      <c r="I31" s="8">
        <f t="shared" si="1"/>
        <v>0</v>
      </c>
      <c r="J31" s="54"/>
      <c r="K31" s="144"/>
    </row>
    <row r="32" spans="1:22">
      <c r="A32" s="77" t="s">
        <v>19</v>
      </c>
      <c r="B32" s="3" t="s">
        <v>5</v>
      </c>
      <c r="C32" s="4"/>
      <c r="D32" s="4" t="s">
        <v>6</v>
      </c>
      <c r="E32" s="4"/>
      <c r="F32" s="4"/>
      <c r="G32" s="16" t="s">
        <v>66</v>
      </c>
      <c r="H32" s="7">
        <f t="shared" si="0"/>
        <v>0</v>
      </c>
      <c r="I32" s="8">
        <f t="shared" si="1"/>
        <v>0</v>
      </c>
      <c r="J32" s="54"/>
      <c r="K32" s="144"/>
    </row>
    <row r="33" spans="1:11" ht="13.7" customHeight="1">
      <c r="A33" s="77" t="s">
        <v>20</v>
      </c>
      <c r="B33" s="3" t="s">
        <v>5</v>
      </c>
      <c r="C33" s="4"/>
      <c r="D33" s="4" t="s">
        <v>6</v>
      </c>
      <c r="E33" s="4"/>
      <c r="F33" s="4"/>
      <c r="G33" s="16" t="s">
        <v>66</v>
      </c>
      <c r="H33" s="7">
        <f t="shared" si="0"/>
        <v>0</v>
      </c>
      <c r="I33" s="8">
        <f t="shared" si="1"/>
        <v>0</v>
      </c>
      <c r="J33" s="54"/>
      <c r="K33" s="144"/>
    </row>
    <row r="34" spans="1:11">
      <c r="A34" s="77" t="s">
        <v>21</v>
      </c>
      <c r="B34" s="3"/>
      <c r="C34" s="4"/>
      <c r="D34" s="4" t="s">
        <v>6</v>
      </c>
      <c r="E34" s="4"/>
      <c r="F34" s="4"/>
      <c r="G34" s="16" t="s">
        <v>66</v>
      </c>
      <c r="H34" s="7">
        <f t="shared" si="0"/>
        <v>0</v>
      </c>
      <c r="I34" s="8">
        <f t="shared" si="1"/>
        <v>0</v>
      </c>
      <c r="J34" s="54"/>
      <c r="K34" s="144"/>
    </row>
    <row r="35" spans="1:11" ht="13.7" customHeight="1">
      <c r="A35" s="77" t="s">
        <v>22</v>
      </c>
      <c r="B35" s="3"/>
      <c r="C35" s="4"/>
      <c r="D35" s="4" t="s">
        <v>6</v>
      </c>
      <c r="E35" s="4"/>
      <c r="F35" s="4"/>
      <c r="G35" s="16" t="s">
        <v>66</v>
      </c>
      <c r="H35" s="7">
        <f t="shared" si="0"/>
        <v>0</v>
      </c>
      <c r="I35" s="8">
        <f t="shared" si="1"/>
        <v>0</v>
      </c>
      <c r="J35" s="54"/>
      <c r="K35" s="144"/>
    </row>
    <row r="36" spans="1:11">
      <c r="A36" s="77" t="s">
        <v>23</v>
      </c>
      <c r="B36" s="3"/>
      <c r="C36" s="4"/>
      <c r="D36" s="4" t="s">
        <v>6</v>
      </c>
      <c r="E36" s="4"/>
      <c r="F36" s="4"/>
      <c r="G36" s="16" t="s">
        <v>66</v>
      </c>
      <c r="H36" s="7">
        <f t="shared" si="0"/>
        <v>0</v>
      </c>
      <c r="I36" s="8">
        <f t="shared" si="1"/>
        <v>0</v>
      </c>
      <c r="J36" s="54"/>
      <c r="K36" s="144"/>
    </row>
    <row r="37" spans="1:11" ht="13.7" customHeight="1">
      <c r="A37" s="77" t="s">
        <v>24</v>
      </c>
      <c r="B37" s="3"/>
      <c r="C37" s="4"/>
      <c r="D37" s="4" t="s">
        <v>6</v>
      </c>
      <c r="E37" s="4"/>
      <c r="F37" s="4"/>
      <c r="G37" s="16" t="s">
        <v>66</v>
      </c>
      <c r="H37" s="7">
        <f t="shared" si="0"/>
        <v>0</v>
      </c>
      <c r="I37" s="8">
        <f t="shared" si="1"/>
        <v>0</v>
      </c>
      <c r="J37" s="54"/>
      <c r="K37" s="144"/>
    </row>
    <row r="38" spans="1:11">
      <c r="A38" s="77" t="s">
        <v>25</v>
      </c>
      <c r="B38" s="3"/>
      <c r="C38" s="4"/>
      <c r="D38" s="4" t="s">
        <v>6</v>
      </c>
      <c r="E38" s="4"/>
      <c r="F38" s="4"/>
      <c r="G38" s="16" t="s">
        <v>66</v>
      </c>
      <c r="H38" s="7">
        <f t="shared" si="0"/>
        <v>0</v>
      </c>
      <c r="I38" s="8">
        <f t="shared" si="1"/>
        <v>0</v>
      </c>
      <c r="J38" s="54"/>
      <c r="K38" s="144"/>
    </row>
    <row r="39" spans="1:11">
      <c r="A39" s="77" t="s">
        <v>26</v>
      </c>
      <c r="B39" s="3"/>
      <c r="C39" s="4"/>
      <c r="D39" s="4" t="s">
        <v>6</v>
      </c>
      <c r="E39" s="4"/>
      <c r="F39" s="4"/>
      <c r="G39" s="16" t="s">
        <v>66</v>
      </c>
      <c r="H39" s="7">
        <f t="shared" si="0"/>
        <v>0</v>
      </c>
      <c r="I39" s="8">
        <f t="shared" si="1"/>
        <v>0</v>
      </c>
      <c r="J39" s="54"/>
      <c r="K39" s="144"/>
    </row>
    <row r="40" spans="1:11">
      <c r="A40" s="77" t="s">
        <v>27</v>
      </c>
      <c r="B40" s="3"/>
      <c r="C40" s="4"/>
      <c r="D40" s="4" t="s">
        <v>6</v>
      </c>
      <c r="E40" s="4"/>
      <c r="F40" s="4"/>
      <c r="G40" s="16" t="s">
        <v>66</v>
      </c>
      <c r="H40" s="7">
        <f t="shared" si="0"/>
        <v>0</v>
      </c>
      <c r="I40" s="8">
        <f t="shared" si="1"/>
        <v>0</v>
      </c>
      <c r="J40" s="54"/>
      <c r="K40" s="144"/>
    </row>
    <row r="41" spans="1:11">
      <c r="A41" s="77" t="s">
        <v>28</v>
      </c>
      <c r="B41" s="3"/>
      <c r="C41" s="4"/>
      <c r="D41" s="4" t="s">
        <v>6</v>
      </c>
      <c r="E41" s="4"/>
      <c r="F41" s="4"/>
      <c r="G41" s="16" t="s">
        <v>66</v>
      </c>
      <c r="H41" s="7">
        <f t="shared" si="0"/>
        <v>0</v>
      </c>
      <c r="I41" s="8">
        <f t="shared" si="1"/>
        <v>0</v>
      </c>
      <c r="J41" s="54"/>
      <c r="K41" s="144"/>
    </row>
    <row r="42" spans="1:11">
      <c r="A42" s="77" t="s">
        <v>29</v>
      </c>
      <c r="B42" s="3"/>
      <c r="C42" s="4"/>
      <c r="D42" s="4" t="s">
        <v>6</v>
      </c>
      <c r="E42" s="4"/>
      <c r="F42" s="4"/>
      <c r="G42" s="16" t="s">
        <v>66</v>
      </c>
      <c r="H42" s="7">
        <f t="shared" si="0"/>
        <v>0</v>
      </c>
      <c r="I42" s="8">
        <f t="shared" si="1"/>
        <v>0</v>
      </c>
      <c r="J42" s="54"/>
      <c r="K42" s="144"/>
    </row>
    <row r="43" spans="1:11">
      <c r="A43" s="77" t="s">
        <v>30</v>
      </c>
      <c r="B43" s="3"/>
      <c r="C43" s="4"/>
      <c r="D43" s="4" t="s">
        <v>6</v>
      </c>
      <c r="E43" s="4"/>
      <c r="F43" s="4"/>
      <c r="G43" s="16" t="s">
        <v>66</v>
      </c>
      <c r="H43" s="7">
        <f t="shared" si="0"/>
        <v>0</v>
      </c>
      <c r="I43" s="8">
        <f t="shared" si="1"/>
        <v>0</v>
      </c>
      <c r="J43" s="54"/>
      <c r="K43" s="144"/>
    </row>
    <row r="44" spans="1:11">
      <c r="A44" s="77" t="s">
        <v>31</v>
      </c>
      <c r="B44" s="3"/>
      <c r="C44" s="4"/>
      <c r="D44" s="4" t="s">
        <v>6</v>
      </c>
      <c r="E44" s="4"/>
      <c r="F44" s="4"/>
      <c r="G44" s="16" t="s">
        <v>66</v>
      </c>
      <c r="H44" s="7">
        <f t="shared" si="0"/>
        <v>0</v>
      </c>
      <c r="I44" s="8">
        <f t="shared" si="1"/>
        <v>0</v>
      </c>
      <c r="J44" s="54"/>
      <c r="K44" s="144"/>
    </row>
    <row r="45" spans="1:11">
      <c r="A45" s="77" t="s">
        <v>32</v>
      </c>
      <c r="B45" s="3"/>
      <c r="C45" s="4"/>
      <c r="D45" s="4" t="s">
        <v>6</v>
      </c>
      <c r="E45" s="4"/>
      <c r="F45" s="4"/>
      <c r="G45" s="16" t="s">
        <v>66</v>
      </c>
      <c r="H45" s="7">
        <f t="shared" si="0"/>
        <v>0</v>
      </c>
      <c r="I45" s="8">
        <f t="shared" si="1"/>
        <v>0</v>
      </c>
      <c r="J45" s="54"/>
      <c r="K45" s="144"/>
    </row>
    <row r="46" spans="1:11" ht="13.7" customHeight="1">
      <c r="A46" s="77" t="s">
        <v>33</v>
      </c>
      <c r="B46" s="3"/>
      <c r="C46" s="4"/>
      <c r="D46" s="4" t="s">
        <v>6</v>
      </c>
      <c r="E46" s="4"/>
      <c r="F46" s="4"/>
      <c r="G46" s="16" t="s">
        <v>66</v>
      </c>
      <c r="H46" s="7">
        <f t="shared" ref="H46:H51" si="2">(C46*E46)*0.000001</f>
        <v>0</v>
      </c>
      <c r="I46" s="8">
        <f t="shared" ref="I46:I63" si="3">H46*F46</f>
        <v>0</v>
      </c>
      <c r="J46" s="54"/>
      <c r="K46" s="144"/>
    </row>
    <row r="47" spans="1:11">
      <c r="A47" s="77" t="s">
        <v>34</v>
      </c>
      <c r="B47" s="3"/>
      <c r="C47" s="4"/>
      <c r="D47" s="4" t="s">
        <v>6</v>
      </c>
      <c r="E47" s="4"/>
      <c r="F47" s="4"/>
      <c r="G47" s="16" t="s">
        <v>66</v>
      </c>
      <c r="H47" s="7">
        <f t="shared" si="2"/>
        <v>0</v>
      </c>
      <c r="I47" s="8">
        <f t="shared" si="3"/>
        <v>0</v>
      </c>
      <c r="J47" s="54"/>
      <c r="K47" s="144"/>
    </row>
    <row r="48" spans="1:11">
      <c r="A48" s="77" t="s">
        <v>35</v>
      </c>
      <c r="B48" s="3"/>
      <c r="C48" s="4"/>
      <c r="D48" s="4" t="s">
        <v>6</v>
      </c>
      <c r="E48" s="4"/>
      <c r="F48" s="4"/>
      <c r="G48" s="16" t="s">
        <v>66</v>
      </c>
      <c r="H48" s="7">
        <f t="shared" si="2"/>
        <v>0</v>
      </c>
      <c r="I48" s="8">
        <f t="shared" si="3"/>
        <v>0</v>
      </c>
      <c r="J48" s="54"/>
      <c r="K48" s="144"/>
    </row>
    <row r="49" spans="1:11">
      <c r="A49" s="77" t="s">
        <v>41</v>
      </c>
      <c r="B49" s="3"/>
      <c r="C49" s="4"/>
      <c r="D49" s="4" t="s">
        <v>6</v>
      </c>
      <c r="E49" s="4"/>
      <c r="F49" s="4"/>
      <c r="G49" s="16" t="s">
        <v>66</v>
      </c>
      <c r="H49" s="7">
        <f t="shared" si="2"/>
        <v>0</v>
      </c>
      <c r="I49" s="8">
        <f t="shared" si="3"/>
        <v>0</v>
      </c>
      <c r="J49" s="54"/>
      <c r="K49" s="144"/>
    </row>
    <row r="50" spans="1:11" ht="13.7" customHeight="1">
      <c r="A50" s="77" t="s">
        <v>42</v>
      </c>
      <c r="B50" s="3"/>
      <c r="C50" s="4"/>
      <c r="D50" s="4" t="s">
        <v>6</v>
      </c>
      <c r="E50" s="4"/>
      <c r="F50" s="4"/>
      <c r="G50" s="16" t="s">
        <v>66</v>
      </c>
      <c r="H50" s="7">
        <f t="shared" si="2"/>
        <v>0</v>
      </c>
      <c r="I50" s="8">
        <f t="shared" si="3"/>
        <v>0</v>
      </c>
      <c r="J50" s="54"/>
      <c r="K50" s="144"/>
    </row>
    <row r="51" spans="1:11" ht="13.7" customHeight="1">
      <c r="A51" s="77" t="s">
        <v>43</v>
      </c>
      <c r="B51" s="3"/>
      <c r="C51" s="4"/>
      <c r="D51" s="4" t="s">
        <v>6</v>
      </c>
      <c r="E51" s="4"/>
      <c r="F51" s="4"/>
      <c r="G51" s="16" t="s">
        <v>66</v>
      </c>
      <c r="H51" s="7">
        <f t="shared" si="2"/>
        <v>0</v>
      </c>
      <c r="I51" s="8">
        <f t="shared" si="3"/>
        <v>0</v>
      </c>
      <c r="J51" s="54"/>
      <c r="K51" s="144"/>
    </row>
    <row r="52" spans="1:11" ht="12.75" customHeight="1">
      <c r="A52" s="77" t="s">
        <v>44</v>
      </c>
      <c r="B52" s="3"/>
      <c r="C52" s="4"/>
      <c r="D52" s="4" t="s">
        <v>6</v>
      </c>
      <c r="E52" s="4"/>
      <c r="F52" s="4"/>
      <c r="G52" s="16" t="s">
        <v>66</v>
      </c>
      <c r="H52" s="7">
        <f t="shared" ref="H52:H75" si="4">(C52*E52)*0.000001</f>
        <v>0</v>
      </c>
      <c r="I52" s="8">
        <f t="shared" si="3"/>
        <v>0</v>
      </c>
      <c r="J52" s="54"/>
      <c r="K52" s="144"/>
    </row>
    <row r="53" spans="1:11">
      <c r="A53" s="77" t="s">
        <v>45</v>
      </c>
      <c r="B53" s="3"/>
      <c r="C53" s="4"/>
      <c r="D53" s="4" t="s">
        <v>6</v>
      </c>
      <c r="E53" s="4"/>
      <c r="F53" s="4"/>
      <c r="G53" s="16" t="s">
        <v>66</v>
      </c>
      <c r="H53" s="7">
        <f t="shared" si="4"/>
        <v>0</v>
      </c>
      <c r="I53" s="8">
        <f t="shared" si="3"/>
        <v>0</v>
      </c>
      <c r="J53" s="54"/>
      <c r="K53" s="144"/>
    </row>
    <row r="54" spans="1:11">
      <c r="A54" s="77" t="s">
        <v>46</v>
      </c>
      <c r="B54" s="3"/>
      <c r="C54" s="4"/>
      <c r="D54" s="4" t="s">
        <v>6</v>
      </c>
      <c r="E54" s="4"/>
      <c r="F54" s="4"/>
      <c r="G54" s="16" t="s">
        <v>66</v>
      </c>
      <c r="H54" s="7">
        <f t="shared" si="4"/>
        <v>0</v>
      </c>
      <c r="I54" s="8">
        <f t="shared" si="3"/>
        <v>0</v>
      </c>
      <c r="J54" s="54"/>
      <c r="K54" s="144"/>
    </row>
    <row r="55" spans="1:11">
      <c r="A55" s="77" t="s">
        <v>47</v>
      </c>
      <c r="B55" s="3"/>
      <c r="C55" s="4"/>
      <c r="D55" s="4" t="s">
        <v>6</v>
      </c>
      <c r="E55" s="4"/>
      <c r="F55" s="4"/>
      <c r="G55" s="16" t="s">
        <v>66</v>
      </c>
      <c r="H55" s="7">
        <f t="shared" si="4"/>
        <v>0</v>
      </c>
      <c r="I55" s="8">
        <f t="shared" si="3"/>
        <v>0</v>
      </c>
      <c r="J55" s="54"/>
      <c r="K55" s="144"/>
    </row>
    <row r="56" spans="1:11">
      <c r="A56" s="77" t="s">
        <v>48</v>
      </c>
      <c r="B56" s="3"/>
      <c r="C56" s="4"/>
      <c r="D56" s="4" t="s">
        <v>6</v>
      </c>
      <c r="E56" s="4"/>
      <c r="F56" s="4"/>
      <c r="G56" s="16" t="s">
        <v>66</v>
      </c>
      <c r="H56" s="7">
        <f t="shared" si="4"/>
        <v>0</v>
      </c>
      <c r="I56" s="8">
        <f t="shared" si="3"/>
        <v>0</v>
      </c>
      <c r="J56" s="54"/>
      <c r="K56" s="144"/>
    </row>
    <row r="57" spans="1:11">
      <c r="A57" s="77" t="s">
        <v>49</v>
      </c>
      <c r="B57" s="3"/>
      <c r="C57" s="4"/>
      <c r="D57" s="4" t="s">
        <v>6</v>
      </c>
      <c r="E57" s="4"/>
      <c r="F57" s="4"/>
      <c r="G57" s="16" t="s">
        <v>66</v>
      </c>
      <c r="H57" s="7">
        <f t="shared" si="4"/>
        <v>0</v>
      </c>
      <c r="I57" s="8">
        <f t="shared" si="3"/>
        <v>0</v>
      </c>
      <c r="J57" s="54"/>
      <c r="K57" s="144"/>
    </row>
    <row r="58" spans="1:11">
      <c r="A58" s="77" t="s">
        <v>50</v>
      </c>
      <c r="B58" s="3"/>
      <c r="C58" s="4"/>
      <c r="D58" s="4" t="s">
        <v>6</v>
      </c>
      <c r="E58" s="4"/>
      <c r="F58" s="4"/>
      <c r="G58" s="16" t="s">
        <v>66</v>
      </c>
      <c r="H58" s="7">
        <f t="shared" si="4"/>
        <v>0</v>
      </c>
      <c r="I58" s="8">
        <f t="shared" si="3"/>
        <v>0</v>
      </c>
      <c r="J58" s="54"/>
      <c r="K58" s="144"/>
    </row>
    <row r="59" spans="1:11" ht="13.7" customHeight="1">
      <c r="A59" s="77" t="s">
        <v>51</v>
      </c>
      <c r="B59" s="3"/>
      <c r="C59" s="4"/>
      <c r="D59" s="4" t="s">
        <v>6</v>
      </c>
      <c r="E59" s="4"/>
      <c r="F59" s="4"/>
      <c r="G59" s="16" t="s">
        <v>66</v>
      </c>
      <c r="H59" s="7">
        <f t="shared" si="4"/>
        <v>0</v>
      </c>
      <c r="I59" s="8">
        <f t="shared" si="3"/>
        <v>0</v>
      </c>
      <c r="J59" s="54"/>
      <c r="K59" s="144"/>
    </row>
    <row r="60" spans="1:11">
      <c r="A60" s="77" t="s">
        <v>52</v>
      </c>
      <c r="B60" s="3"/>
      <c r="C60" s="4"/>
      <c r="D60" s="4" t="s">
        <v>6</v>
      </c>
      <c r="E60" s="4"/>
      <c r="F60" s="4"/>
      <c r="G60" s="16" t="s">
        <v>66</v>
      </c>
      <c r="H60" s="7">
        <f t="shared" si="4"/>
        <v>0</v>
      </c>
      <c r="I60" s="8">
        <f t="shared" si="3"/>
        <v>0</v>
      </c>
      <c r="J60" s="54"/>
      <c r="K60" s="144"/>
    </row>
    <row r="61" spans="1:11">
      <c r="A61" s="77" t="s">
        <v>53</v>
      </c>
      <c r="B61" s="3"/>
      <c r="C61" s="4"/>
      <c r="D61" s="4" t="s">
        <v>6</v>
      </c>
      <c r="E61" s="4"/>
      <c r="F61" s="4"/>
      <c r="G61" s="16" t="s">
        <v>66</v>
      </c>
      <c r="H61" s="7">
        <f t="shared" si="4"/>
        <v>0</v>
      </c>
      <c r="I61" s="8">
        <f t="shared" si="3"/>
        <v>0</v>
      </c>
      <c r="J61" s="54"/>
      <c r="K61" s="144"/>
    </row>
    <row r="62" spans="1:11" ht="13.7" customHeight="1">
      <c r="A62" s="77" t="s">
        <v>54</v>
      </c>
      <c r="B62" s="3"/>
      <c r="C62" s="4"/>
      <c r="D62" s="4" t="s">
        <v>6</v>
      </c>
      <c r="E62" s="4"/>
      <c r="F62" s="4"/>
      <c r="G62" s="16" t="s">
        <v>66</v>
      </c>
      <c r="H62" s="7">
        <f t="shared" si="4"/>
        <v>0</v>
      </c>
      <c r="I62" s="8">
        <f t="shared" si="3"/>
        <v>0</v>
      </c>
      <c r="J62" s="54"/>
      <c r="K62" s="144"/>
    </row>
    <row r="63" spans="1:11">
      <c r="A63" s="77" t="s">
        <v>55</v>
      </c>
      <c r="B63" s="3" t="s">
        <v>37</v>
      </c>
      <c r="C63" s="4"/>
      <c r="D63" s="4" t="s">
        <v>6</v>
      </c>
      <c r="E63" s="4"/>
      <c r="F63" s="4"/>
      <c r="G63" s="16" t="s">
        <v>66</v>
      </c>
      <c r="H63" s="7">
        <f t="shared" si="4"/>
        <v>0</v>
      </c>
      <c r="I63" s="8">
        <f t="shared" si="3"/>
        <v>0</v>
      </c>
      <c r="J63" s="54"/>
      <c r="K63" s="144"/>
    </row>
    <row r="64" spans="1:11">
      <c r="A64" s="77" t="s">
        <v>56</v>
      </c>
      <c r="B64" s="3" t="s">
        <v>37</v>
      </c>
      <c r="C64" s="4"/>
      <c r="D64" s="4" t="s">
        <v>6</v>
      </c>
      <c r="E64" s="4"/>
      <c r="F64" s="4"/>
      <c r="G64" s="16" t="s">
        <v>66</v>
      </c>
      <c r="H64" s="7">
        <f t="shared" ref="H64:H73" si="5">(C64*E64)*0.000001</f>
        <v>0</v>
      </c>
      <c r="I64" s="8">
        <f t="shared" ref="I64:I73" si="6">H64*F64</f>
        <v>0</v>
      </c>
      <c r="J64" s="54"/>
      <c r="K64" s="144"/>
    </row>
    <row r="65" spans="1:11">
      <c r="A65" s="77" t="s">
        <v>57</v>
      </c>
      <c r="B65" s="3" t="s">
        <v>37</v>
      </c>
      <c r="C65" s="4"/>
      <c r="D65" s="4" t="s">
        <v>6</v>
      </c>
      <c r="E65" s="4"/>
      <c r="F65" s="4"/>
      <c r="G65" s="16" t="s">
        <v>66</v>
      </c>
      <c r="H65" s="7">
        <f t="shared" si="5"/>
        <v>0</v>
      </c>
      <c r="I65" s="8">
        <f t="shared" si="6"/>
        <v>0</v>
      </c>
      <c r="J65" s="54"/>
      <c r="K65" s="144"/>
    </row>
    <row r="66" spans="1:11">
      <c r="A66" s="77" t="s">
        <v>58</v>
      </c>
      <c r="B66" s="3" t="s">
        <v>37</v>
      </c>
      <c r="C66" s="4"/>
      <c r="D66" s="4" t="s">
        <v>6</v>
      </c>
      <c r="E66" s="4"/>
      <c r="F66" s="4"/>
      <c r="G66" s="16" t="s">
        <v>66</v>
      </c>
      <c r="H66" s="7">
        <f t="shared" si="5"/>
        <v>0</v>
      </c>
      <c r="I66" s="8">
        <f t="shared" si="6"/>
        <v>0</v>
      </c>
      <c r="J66" s="54"/>
      <c r="K66" s="144"/>
    </row>
    <row r="67" spans="1:11">
      <c r="A67" s="77" t="s">
        <v>59</v>
      </c>
      <c r="B67" s="3" t="s">
        <v>37</v>
      </c>
      <c r="C67" s="4"/>
      <c r="D67" s="4" t="s">
        <v>6</v>
      </c>
      <c r="E67" s="4"/>
      <c r="F67" s="4"/>
      <c r="G67" s="16" t="s">
        <v>66</v>
      </c>
      <c r="H67" s="7">
        <f t="shared" si="5"/>
        <v>0</v>
      </c>
      <c r="I67" s="8">
        <f t="shared" si="6"/>
        <v>0</v>
      </c>
      <c r="J67" s="54"/>
      <c r="K67" s="144"/>
    </row>
    <row r="68" spans="1:11">
      <c r="A68" s="77" t="s">
        <v>60</v>
      </c>
      <c r="B68" s="3" t="s">
        <v>37</v>
      </c>
      <c r="C68" s="4"/>
      <c r="D68" s="4" t="s">
        <v>6</v>
      </c>
      <c r="E68" s="4"/>
      <c r="F68" s="4"/>
      <c r="G68" s="16" t="s">
        <v>66</v>
      </c>
      <c r="H68" s="7">
        <f t="shared" si="5"/>
        <v>0</v>
      </c>
      <c r="I68" s="8">
        <f t="shared" si="6"/>
        <v>0</v>
      </c>
      <c r="J68" s="54"/>
      <c r="K68" s="144"/>
    </row>
    <row r="69" spans="1:11">
      <c r="A69" s="77" t="s">
        <v>61</v>
      </c>
      <c r="B69" s="3" t="s">
        <v>37</v>
      </c>
      <c r="C69" s="4"/>
      <c r="D69" s="4" t="s">
        <v>6</v>
      </c>
      <c r="E69" s="4"/>
      <c r="F69" s="4"/>
      <c r="G69" s="16" t="s">
        <v>66</v>
      </c>
      <c r="H69" s="7">
        <f t="shared" si="5"/>
        <v>0</v>
      </c>
      <c r="I69" s="8">
        <f t="shared" si="6"/>
        <v>0</v>
      </c>
      <c r="J69" s="54"/>
      <c r="K69" s="144"/>
    </row>
    <row r="70" spans="1:11">
      <c r="A70" s="77" t="s">
        <v>62</v>
      </c>
      <c r="B70" s="3" t="s">
        <v>38</v>
      </c>
      <c r="C70" s="4"/>
      <c r="D70" s="4" t="s">
        <v>6</v>
      </c>
      <c r="E70" s="4"/>
      <c r="F70" s="4"/>
      <c r="G70" s="16" t="s">
        <v>66</v>
      </c>
      <c r="H70" s="7">
        <f t="shared" si="5"/>
        <v>0</v>
      </c>
      <c r="I70" s="8">
        <f t="shared" si="6"/>
        <v>0</v>
      </c>
      <c r="J70" s="54"/>
      <c r="K70" s="144"/>
    </row>
    <row r="71" spans="1:11">
      <c r="A71" s="77" t="s">
        <v>63</v>
      </c>
      <c r="B71" s="3" t="s">
        <v>38</v>
      </c>
      <c r="C71" s="4"/>
      <c r="D71" s="4" t="s">
        <v>6</v>
      </c>
      <c r="E71" s="4"/>
      <c r="F71" s="4"/>
      <c r="G71" s="16" t="s">
        <v>66</v>
      </c>
      <c r="H71" s="7">
        <f t="shared" si="5"/>
        <v>0</v>
      </c>
      <c r="I71" s="8">
        <f t="shared" si="6"/>
        <v>0</v>
      </c>
      <c r="J71" s="54"/>
      <c r="K71" s="144"/>
    </row>
    <row r="72" spans="1:11">
      <c r="A72" s="77" t="s">
        <v>64</v>
      </c>
      <c r="B72" s="3" t="s">
        <v>38</v>
      </c>
      <c r="C72" s="4"/>
      <c r="D72" s="4" t="s">
        <v>6</v>
      </c>
      <c r="E72" s="4"/>
      <c r="F72" s="4"/>
      <c r="G72" s="16" t="s">
        <v>66</v>
      </c>
      <c r="H72" s="7">
        <f t="shared" si="5"/>
        <v>0</v>
      </c>
      <c r="I72" s="8">
        <f t="shared" si="6"/>
        <v>0</v>
      </c>
      <c r="J72" s="54"/>
      <c r="K72" s="144"/>
    </row>
    <row r="73" spans="1:11">
      <c r="A73" s="77" t="s">
        <v>75</v>
      </c>
      <c r="B73" s="3" t="s">
        <v>38</v>
      </c>
      <c r="C73" s="4"/>
      <c r="D73" s="4" t="s">
        <v>6</v>
      </c>
      <c r="E73" s="4"/>
      <c r="F73" s="4"/>
      <c r="G73" s="16" t="s">
        <v>66</v>
      </c>
      <c r="H73" s="7">
        <f t="shared" si="5"/>
        <v>0</v>
      </c>
      <c r="I73" s="8">
        <f t="shared" si="6"/>
        <v>0</v>
      </c>
      <c r="J73" s="54"/>
      <c r="K73" s="144"/>
    </row>
    <row r="74" spans="1:11">
      <c r="A74" s="77" t="s">
        <v>76</v>
      </c>
      <c r="B74" s="26" t="s">
        <v>39</v>
      </c>
      <c r="C74" s="25"/>
      <c r="D74" s="25" t="s">
        <v>6</v>
      </c>
      <c r="E74" s="25"/>
      <c r="F74" s="25"/>
      <c r="G74" s="57" t="s">
        <v>121</v>
      </c>
      <c r="H74" s="7">
        <f t="shared" si="4"/>
        <v>0</v>
      </c>
      <c r="I74" s="8">
        <f t="shared" ref="I74:I82" si="7">H74*F74</f>
        <v>0</v>
      </c>
      <c r="J74" s="54"/>
      <c r="K74" s="144"/>
    </row>
    <row r="75" spans="1:11">
      <c r="A75" s="77" t="s">
        <v>77</v>
      </c>
      <c r="B75" s="26" t="s">
        <v>39</v>
      </c>
      <c r="C75" s="25"/>
      <c r="D75" s="25" t="s">
        <v>6</v>
      </c>
      <c r="E75" s="25"/>
      <c r="F75" s="25"/>
      <c r="G75" s="57" t="s">
        <v>121</v>
      </c>
      <c r="H75" s="7">
        <f t="shared" si="4"/>
        <v>0</v>
      </c>
      <c r="I75" s="8">
        <f t="shared" si="7"/>
        <v>0</v>
      </c>
      <c r="J75" s="54"/>
      <c r="K75" s="144"/>
    </row>
    <row r="76" spans="1:11">
      <c r="A76" s="77" t="s">
        <v>78</v>
      </c>
      <c r="B76" s="26" t="s">
        <v>39</v>
      </c>
      <c r="C76" s="25"/>
      <c r="D76" s="25" t="s">
        <v>6</v>
      </c>
      <c r="E76" s="25"/>
      <c r="F76" s="25"/>
      <c r="G76" s="57" t="s">
        <v>121</v>
      </c>
      <c r="H76" s="7">
        <f>(C76*E76)*0.000001</f>
        <v>0</v>
      </c>
      <c r="I76" s="8">
        <f t="shared" si="7"/>
        <v>0</v>
      </c>
      <c r="J76" s="54"/>
      <c r="K76" s="144"/>
    </row>
    <row r="77" spans="1:11">
      <c r="A77" s="77" t="s">
        <v>79</v>
      </c>
      <c r="B77" s="26" t="s">
        <v>39</v>
      </c>
      <c r="C77" s="25"/>
      <c r="D77" s="25" t="s">
        <v>6</v>
      </c>
      <c r="E77" s="25"/>
      <c r="F77" s="25"/>
      <c r="G77" s="57" t="s">
        <v>121</v>
      </c>
      <c r="H77" s="7">
        <f>(C77*E77)*0.000001</f>
        <v>0</v>
      </c>
      <c r="I77" s="8">
        <f t="shared" si="7"/>
        <v>0</v>
      </c>
      <c r="J77" s="105"/>
      <c r="K77" s="144"/>
    </row>
    <row r="78" spans="1:11" ht="12" customHeight="1">
      <c r="A78" s="77" t="s">
        <v>97</v>
      </c>
      <c r="B78" s="21" t="s">
        <v>87</v>
      </c>
      <c r="C78" s="22">
        <v>2000</v>
      </c>
      <c r="D78" s="22" t="s">
        <v>6</v>
      </c>
      <c r="E78" s="22">
        <v>160</v>
      </c>
      <c r="F78" s="23"/>
      <c r="G78" s="17" t="s">
        <v>133</v>
      </c>
      <c r="H78" s="7">
        <f>(C78*E78)*0.000001</f>
        <v>0.32</v>
      </c>
      <c r="I78" s="106">
        <f t="shared" si="7"/>
        <v>0</v>
      </c>
      <c r="J78" s="78"/>
      <c r="K78" s="144"/>
    </row>
    <row r="79" spans="1:11" ht="12" customHeight="1">
      <c r="A79" s="77" t="s">
        <v>98</v>
      </c>
      <c r="B79" s="3" t="s">
        <v>87</v>
      </c>
      <c r="C79" s="4">
        <v>2000</v>
      </c>
      <c r="D79" s="4" t="s">
        <v>6</v>
      </c>
      <c r="E79" s="4">
        <v>160</v>
      </c>
      <c r="F79" s="19"/>
      <c r="G79" s="17" t="s">
        <v>133</v>
      </c>
      <c r="H79" s="7">
        <f>(C79*E79)*0.000001</f>
        <v>0.32</v>
      </c>
      <c r="I79" s="106">
        <f t="shared" si="7"/>
        <v>0</v>
      </c>
      <c r="J79" s="78"/>
      <c r="K79" s="146"/>
    </row>
    <row r="80" spans="1:11" ht="13.7" customHeight="1">
      <c r="A80" s="77" t="s">
        <v>99</v>
      </c>
      <c r="B80" s="137" t="s">
        <v>36</v>
      </c>
      <c r="C80" s="138">
        <v>2000</v>
      </c>
      <c r="D80" s="138" t="s">
        <v>6</v>
      </c>
      <c r="E80" s="138">
        <v>60</v>
      </c>
      <c r="F80" s="138"/>
      <c r="G80" s="139" t="s">
        <v>86</v>
      </c>
      <c r="H80" s="60">
        <v>13900</v>
      </c>
      <c r="I80" s="107">
        <f t="shared" si="7"/>
        <v>0</v>
      </c>
      <c r="J80" s="78"/>
      <c r="K80" s="144"/>
    </row>
    <row r="81" spans="1:11" ht="22.5">
      <c r="A81" s="77" t="s">
        <v>100</v>
      </c>
      <c r="B81" s="3" t="s">
        <v>36</v>
      </c>
      <c r="C81" s="4">
        <v>2000</v>
      </c>
      <c r="D81" s="4" t="s">
        <v>6</v>
      </c>
      <c r="E81" s="4">
        <v>60</v>
      </c>
      <c r="F81" s="4"/>
      <c r="G81" s="17" t="s">
        <v>132</v>
      </c>
      <c r="H81" s="60">
        <v>13900</v>
      </c>
      <c r="I81" s="107">
        <f t="shared" si="7"/>
        <v>0</v>
      </c>
      <c r="J81" s="78"/>
      <c r="K81" s="144"/>
    </row>
    <row r="82" spans="1:11" ht="22.5">
      <c r="A82" s="77" t="s">
        <v>101</v>
      </c>
      <c r="B82" s="3" t="s">
        <v>40</v>
      </c>
      <c r="C82" s="4">
        <v>2000</v>
      </c>
      <c r="D82" s="4" t="s">
        <v>6</v>
      </c>
      <c r="E82" s="4">
        <v>60</v>
      </c>
      <c r="F82" s="4"/>
      <c r="G82" s="115" t="s">
        <v>132</v>
      </c>
      <c r="H82" s="15">
        <v>11900</v>
      </c>
      <c r="I82" s="108">
        <f t="shared" si="7"/>
        <v>0</v>
      </c>
      <c r="J82" s="78"/>
      <c r="K82" s="144"/>
    </row>
    <row r="83" spans="1:11" ht="4.7" customHeight="1">
      <c r="A83" s="109"/>
      <c r="B83" s="81"/>
      <c r="C83" s="99"/>
      <c r="D83" s="99"/>
      <c r="E83" s="99"/>
      <c r="F83" s="99"/>
      <c r="G83" s="100"/>
      <c r="H83" s="101"/>
      <c r="I83" s="114"/>
      <c r="J83" s="78"/>
      <c r="K83" s="144"/>
    </row>
    <row r="84" spans="1:11">
      <c r="A84" s="77" t="s">
        <v>102</v>
      </c>
      <c r="B84" s="14" t="s">
        <v>82</v>
      </c>
      <c r="C84" s="12"/>
      <c r="D84" s="12"/>
      <c r="E84" s="13"/>
      <c r="F84" s="4"/>
      <c r="G84" s="116" t="s">
        <v>66</v>
      </c>
      <c r="H84" s="15">
        <v>22900</v>
      </c>
      <c r="I84" s="118">
        <f>H84*F84</f>
        <v>0</v>
      </c>
      <c r="J84" s="78"/>
      <c r="K84" s="144"/>
    </row>
    <row r="85" spans="1:11">
      <c r="A85" s="77" t="s">
        <v>103</v>
      </c>
      <c r="B85" s="14" t="s">
        <v>83</v>
      </c>
      <c r="C85" s="12"/>
      <c r="D85" s="12"/>
      <c r="E85" s="13"/>
      <c r="F85" s="4"/>
      <c r="G85" s="117" t="s">
        <v>66</v>
      </c>
      <c r="H85" s="15">
        <v>22900</v>
      </c>
      <c r="I85" s="119">
        <f>H85*F85</f>
        <v>0</v>
      </c>
      <c r="J85" s="78"/>
      <c r="K85" s="144"/>
    </row>
    <row r="86" spans="1:11" ht="2.85" customHeight="1">
      <c r="A86" s="109" t="s">
        <v>105</v>
      </c>
      <c r="B86" s="110"/>
      <c r="C86" s="111"/>
      <c r="D86" s="111"/>
      <c r="E86" s="111"/>
      <c r="F86" s="111"/>
      <c r="G86" s="100"/>
      <c r="H86" s="112"/>
      <c r="I86" s="113"/>
      <c r="J86" s="78"/>
      <c r="K86" s="144"/>
    </row>
    <row r="87" spans="1:11">
      <c r="A87" s="77" t="s">
        <v>104</v>
      </c>
      <c r="B87" s="14" t="s">
        <v>84</v>
      </c>
      <c r="C87" s="12"/>
      <c r="D87" s="12"/>
      <c r="E87" s="13"/>
      <c r="F87" s="4"/>
      <c r="G87" s="116" t="s">
        <v>66</v>
      </c>
      <c r="H87" s="15">
        <v>11900</v>
      </c>
      <c r="I87" s="118">
        <f>H87*F87</f>
        <v>0</v>
      </c>
      <c r="J87" s="78"/>
      <c r="K87" s="144"/>
    </row>
    <row r="88" spans="1:11">
      <c r="A88" s="77" t="s">
        <v>105</v>
      </c>
      <c r="B88" s="14" t="s">
        <v>85</v>
      </c>
      <c r="C88" s="12"/>
      <c r="D88" s="12"/>
      <c r="E88" s="13"/>
      <c r="F88" s="4"/>
      <c r="G88" s="117" t="s">
        <v>66</v>
      </c>
      <c r="H88" s="15">
        <v>11900</v>
      </c>
      <c r="I88" s="119">
        <f>H88*F88</f>
        <v>0</v>
      </c>
      <c r="J88" s="78"/>
      <c r="K88" s="144"/>
    </row>
    <row r="89" spans="1:11" ht="7.5" customHeight="1">
      <c r="A89" s="98"/>
      <c r="B89" s="81"/>
      <c r="C89" s="99"/>
      <c r="D89" s="99"/>
      <c r="E89" s="99"/>
      <c r="F89" s="99"/>
      <c r="G89" s="100"/>
      <c r="H89" s="101"/>
      <c r="I89" s="101"/>
      <c r="J89" s="78"/>
      <c r="K89" s="144"/>
    </row>
    <row r="90" spans="1:11">
      <c r="A90" s="98"/>
      <c r="B90" s="81"/>
      <c r="C90" s="130" t="s">
        <v>135</v>
      </c>
      <c r="D90" s="131"/>
      <c r="E90" s="129" t="s">
        <v>65</v>
      </c>
      <c r="F90" s="129" t="s">
        <v>142</v>
      </c>
      <c r="G90" s="132" t="s">
        <v>136</v>
      </c>
      <c r="H90" s="129" t="s">
        <v>143</v>
      </c>
      <c r="I90" s="101"/>
      <c r="J90" s="78"/>
      <c r="K90" s="144"/>
    </row>
    <row r="91" spans="1:11" ht="13.15" customHeight="1">
      <c r="A91" s="77" t="s">
        <v>8</v>
      </c>
      <c r="B91" s="3" t="s">
        <v>81</v>
      </c>
      <c r="C91" s="62"/>
      <c r="D91" s="22" t="s">
        <v>6</v>
      </c>
      <c r="E91" s="62">
        <v>50</v>
      </c>
      <c r="F91" s="4"/>
      <c r="G91" s="57" t="s">
        <v>113</v>
      </c>
      <c r="H91" s="15">
        <v>9900</v>
      </c>
      <c r="I91" s="6">
        <f>((C91*F91)*H91)*0.001</f>
        <v>0</v>
      </c>
      <c r="J91" s="78"/>
      <c r="K91" s="144"/>
    </row>
    <row r="92" spans="1:11" ht="13.15" customHeight="1">
      <c r="A92" s="77" t="s">
        <v>9</v>
      </c>
      <c r="B92" s="3" t="s">
        <v>70</v>
      </c>
      <c r="C92" s="62"/>
      <c r="D92" s="4" t="s">
        <v>6</v>
      </c>
      <c r="E92" s="62">
        <v>50</v>
      </c>
      <c r="F92" s="4"/>
      <c r="G92" s="57" t="s">
        <v>113</v>
      </c>
      <c r="H92" s="15">
        <v>9900</v>
      </c>
      <c r="I92" s="6">
        <f t="shared" ref="I92:I100" si="8">((C92*F92)*H92)*0.001</f>
        <v>0</v>
      </c>
      <c r="J92" s="78"/>
      <c r="K92" s="144"/>
    </row>
    <row r="93" spans="1:11" ht="13.15" customHeight="1">
      <c r="A93" s="77" t="s">
        <v>10</v>
      </c>
      <c r="B93" s="3" t="s">
        <v>70</v>
      </c>
      <c r="C93" s="62"/>
      <c r="D93" s="4" t="s">
        <v>6</v>
      </c>
      <c r="E93" s="62">
        <v>50</v>
      </c>
      <c r="F93" s="4"/>
      <c r="G93" s="57" t="s">
        <v>113</v>
      </c>
      <c r="H93" s="15">
        <v>9900</v>
      </c>
      <c r="I93" s="6">
        <f t="shared" si="8"/>
        <v>0</v>
      </c>
      <c r="J93" s="78"/>
      <c r="K93" s="144"/>
    </row>
    <row r="94" spans="1:11" ht="13.15" customHeight="1">
      <c r="A94" s="77" t="s">
        <v>11</v>
      </c>
      <c r="B94" s="3" t="s">
        <v>70</v>
      </c>
      <c r="C94" s="62"/>
      <c r="D94" s="4" t="s">
        <v>6</v>
      </c>
      <c r="E94" s="62">
        <v>50</v>
      </c>
      <c r="F94" s="4"/>
      <c r="G94" s="57" t="s">
        <v>113</v>
      </c>
      <c r="H94" s="15">
        <v>9900</v>
      </c>
      <c r="I94" s="6">
        <f t="shared" si="8"/>
        <v>0</v>
      </c>
      <c r="J94" s="78"/>
      <c r="K94" s="144"/>
    </row>
    <row r="95" spans="1:11" ht="13.15" customHeight="1">
      <c r="A95" s="77" t="s">
        <v>12</v>
      </c>
      <c r="B95" s="3" t="s">
        <v>70</v>
      </c>
      <c r="C95" s="62"/>
      <c r="D95" s="4" t="s">
        <v>6</v>
      </c>
      <c r="E95" s="62">
        <v>50</v>
      </c>
      <c r="F95" s="4"/>
      <c r="G95" s="57" t="s">
        <v>113</v>
      </c>
      <c r="H95" s="15">
        <v>9900</v>
      </c>
      <c r="I95" s="6">
        <f t="shared" si="8"/>
        <v>0</v>
      </c>
      <c r="J95" s="78"/>
      <c r="K95" s="144"/>
    </row>
    <row r="96" spans="1:11" ht="13.15" customHeight="1">
      <c r="A96" s="77" t="s">
        <v>13</v>
      </c>
      <c r="B96" s="3" t="s">
        <v>70</v>
      </c>
      <c r="C96" s="62"/>
      <c r="D96" s="4" t="s">
        <v>6</v>
      </c>
      <c r="E96" s="62">
        <v>50</v>
      </c>
      <c r="F96" s="4"/>
      <c r="G96" s="57" t="s">
        <v>113</v>
      </c>
      <c r="H96" s="15">
        <v>9900</v>
      </c>
      <c r="I96" s="6">
        <f t="shared" si="8"/>
        <v>0</v>
      </c>
      <c r="J96" s="78"/>
      <c r="K96" s="144"/>
    </row>
    <row r="97" spans="1:11" ht="13.15" customHeight="1">
      <c r="A97" s="77" t="s">
        <v>14</v>
      </c>
      <c r="B97" s="3" t="s">
        <v>70</v>
      </c>
      <c r="C97" s="62"/>
      <c r="D97" s="4" t="s">
        <v>6</v>
      </c>
      <c r="E97" s="62">
        <v>50</v>
      </c>
      <c r="F97" s="4"/>
      <c r="G97" s="57" t="s">
        <v>113</v>
      </c>
      <c r="H97" s="15">
        <v>9900</v>
      </c>
      <c r="I97" s="6">
        <f t="shared" si="8"/>
        <v>0</v>
      </c>
      <c r="J97" s="78"/>
      <c r="K97" s="144"/>
    </row>
    <row r="98" spans="1:11" ht="13.15" customHeight="1">
      <c r="A98" s="77" t="s">
        <v>15</v>
      </c>
      <c r="B98" s="3" t="s">
        <v>70</v>
      </c>
      <c r="C98" s="62"/>
      <c r="D98" s="4" t="s">
        <v>6</v>
      </c>
      <c r="E98" s="62">
        <v>50</v>
      </c>
      <c r="F98" s="4"/>
      <c r="G98" s="57" t="s">
        <v>113</v>
      </c>
      <c r="H98" s="15">
        <v>9900</v>
      </c>
      <c r="I98" s="6">
        <f t="shared" si="8"/>
        <v>0</v>
      </c>
      <c r="J98" s="78"/>
      <c r="K98" s="144"/>
    </row>
    <row r="99" spans="1:11" ht="13.15" customHeight="1">
      <c r="A99" s="77" t="s">
        <v>16</v>
      </c>
      <c r="B99" s="3" t="s">
        <v>70</v>
      </c>
      <c r="C99" s="62"/>
      <c r="D99" s="4" t="s">
        <v>6</v>
      </c>
      <c r="E99" s="62">
        <v>50</v>
      </c>
      <c r="F99" s="4"/>
      <c r="G99" s="57" t="s">
        <v>113</v>
      </c>
      <c r="H99" s="15">
        <v>9900</v>
      </c>
      <c r="I99" s="6">
        <f t="shared" si="8"/>
        <v>0</v>
      </c>
      <c r="J99" s="78"/>
      <c r="K99" s="144"/>
    </row>
    <row r="100" spans="1:11" ht="12.75" customHeight="1">
      <c r="A100" s="77" t="s">
        <v>17</v>
      </c>
      <c r="B100" s="3" t="s">
        <v>70</v>
      </c>
      <c r="C100" s="62"/>
      <c r="D100" s="4" t="s">
        <v>6</v>
      </c>
      <c r="E100" s="62">
        <v>50</v>
      </c>
      <c r="F100" s="4"/>
      <c r="G100" s="57" t="s">
        <v>113</v>
      </c>
      <c r="H100" s="15">
        <v>9900</v>
      </c>
      <c r="I100" s="6">
        <f t="shared" si="8"/>
        <v>0</v>
      </c>
      <c r="J100" s="78"/>
      <c r="K100" s="144"/>
    </row>
    <row r="101" spans="1:11" ht="3.75" customHeight="1">
      <c r="A101" s="78"/>
      <c r="B101" s="78"/>
      <c r="C101" s="78"/>
      <c r="D101" s="78"/>
      <c r="E101" s="78"/>
      <c r="F101" s="78"/>
      <c r="G101" s="78"/>
      <c r="H101" s="101"/>
      <c r="I101" s="9"/>
      <c r="J101" s="78"/>
      <c r="K101" s="144"/>
    </row>
    <row r="102" spans="1:11" ht="13.5" thickBot="1">
      <c r="A102" s="78"/>
      <c r="B102" s="78"/>
      <c r="C102" s="78"/>
      <c r="D102" s="78"/>
      <c r="E102" s="78"/>
      <c r="F102" s="78"/>
      <c r="G102" s="100" t="s">
        <v>90</v>
      </c>
      <c r="H102" s="112">
        <f>C14*I102</f>
        <v>0</v>
      </c>
      <c r="I102" s="20">
        <f>SUM(I21:I73)+I78+I79</f>
        <v>0</v>
      </c>
      <c r="J102" s="78" t="s">
        <v>4</v>
      </c>
      <c r="K102" s="147"/>
    </row>
    <row r="103" spans="1:11">
      <c r="A103" s="78"/>
      <c r="B103" s="78"/>
      <c r="C103" s="78"/>
      <c r="D103" s="78"/>
      <c r="E103" s="78"/>
      <c r="F103" s="78"/>
      <c r="G103" s="24" t="s">
        <v>89</v>
      </c>
      <c r="H103" s="112">
        <f>E14*I103</f>
        <v>0</v>
      </c>
      <c r="I103" s="27">
        <f>SUM(I74:I77)</f>
        <v>0</v>
      </c>
      <c r="J103" s="78" t="s">
        <v>4</v>
      </c>
      <c r="K103" s="149">
        <f>I102+I103</f>
        <v>0</v>
      </c>
    </row>
    <row r="104" spans="1:11">
      <c r="A104" s="78"/>
      <c r="B104" s="78"/>
      <c r="C104" s="78"/>
      <c r="D104" s="78"/>
      <c r="E104" s="78"/>
      <c r="F104" s="78"/>
      <c r="G104" s="95" t="s">
        <v>134</v>
      </c>
      <c r="H104" s="112"/>
      <c r="I104" s="133">
        <f>SUM(I80:I100)</f>
        <v>0</v>
      </c>
      <c r="J104" s="95" t="s">
        <v>137</v>
      </c>
      <c r="K104" s="150"/>
    </row>
    <row r="105" spans="1:11">
      <c r="A105" s="78"/>
      <c r="B105" s="3" t="s">
        <v>7</v>
      </c>
      <c r="C105" s="78"/>
      <c r="D105" s="78"/>
      <c r="E105" s="78"/>
      <c r="F105" s="4">
        <f>SUM(F21:F100)</f>
        <v>0</v>
      </c>
      <c r="G105" s="100" t="s">
        <v>91</v>
      </c>
      <c r="H105" s="78"/>
      <c r="I105" s="20">
        <f>SUM(I102:I103)</f>
        <v>0</v>
      </c>
      <c r="J105" s="78"/>
      <c r="K105" s="150"/>
    </row>
    <row r="106" spans="1:11" ht="13.5" thickBot="1">
      <c r="A106" s="78"/>
      <c r="B106" s="78"/>
      <c r="C106" s="78"/>
      <c r="D106" s="78"/>
      <c r="E106" s="78"/>
      <c r="F106" s="81"/>
      <c r="G106" s="120" t="s">
        <v>72</v>
      </c>
      <c r="H106" s="122"/>
      <c r="I106" s="123">
        <f>H102+H103+I80+I81+I82+I84+I85+I87+I88+I88+I91+I92+I93+I94+I95+I96+I97+I98+I99+I100</f>
        <v>0</v>
      </c>
      <c r="J106" s="78"/>
      <c r="K106" s="151"/>
    </row>
    <row r="107" spans="1:11" hidden="1">
      <c r="A107" s="78"/>
      <c r="B107" s="11"/>
      <c r="F107" s="1"/>
      <c r="G107" s="121"/>
      <c r="H107" s="124"/>
      <c r="I107" s="125"/>
      <c r="J107" s="78"/>
      <c r="K107" s="5"/>
    </row>
    <row r="108" spans="1:11">
      <c r="A108" s="78"/>
      <c r="B108" s="78"/>
      <c r="C108" s="78"/>
      <c r="D108" s="78"/>
      <c r="E108" s="78"/>
      <c r="F108" s="81"/>
      <c r="G108" s="120" t="s">
        <v>73</v>
      </c>
      <c r="H108" s="122"/>
      <c r="I108" s="126">
        <f>I110-I106</f>
        <v>0</v>
      </c>
      <c r="J108" s="78"/>
      <c r="K108" s="102"/>
    </row>
    <row r="109" spans="1:11" ht="4.5" customHeight="1">
      <c r="A109" s="78"/>
      <c r="B109" s="78"/>
      <c r="C109" s="78"/>
      <c r="D109" s="78"/>
      <c r="E109" s="78"/>
      <c r="F109" s="81"/>
      <c r="G109" s="120"/>
      <c r="H109" s="78"/>
      <c r="I109" s="103"/>
      <c r="J109" s="78"/>
      <c r="K109" s="102"/>
    </row>
    <row r="110" spans="1:11">
      <c r="A110" s="78"/>
      <c r="B110" s="78"/>
      <c r="C110" s="78"/>
      <c r="D110" s="78"/>
      <c r="E110" s="78"/>
      <c r="F110" s="81"/>
      <c r="G110" s="120" t="s">
        <v>74</v>
      </c>
      <c r="H110" s="127"/>
      <c r="I110" s="128">
        <f>I106*1.27</f>
        <v>0</v>
      </c>
      <c r="J110" s="78"/>
      <c r="K110" s="102"/>
    </row>
    <row r="111" spans="1:11" ht="3.75" customHeight="1" thickBot="1">
      <c r="A111" s="78"/>
      <c r="B111" s="104"/>
      <c r="C111" s="78"/>
      <c r="D111" s="78"/>
      <c r="E111" s="78"/>
      <c r="F111" s="78"/>
      <c r="G111" s="78"/>
      <c r="H111" s="78"/>
      <c r="I111" s="78"/>
      <c r="J111" s="78"/>
      <c r="K111" s="78"/>
    </row>
    <row r="112" spans="1:11" s="5" customFormat="1" ht="12" thickTop="1">
      <c r="A112" s="102"/>
      <c r="B112" s="30" t="s">
        <v>69</v>
      </c>
      <c r="C112" s="31"/>
      <c r="D112" s="31"/>
      <c r="E112" s="31"/>
      <c r="F112" s="31"/>
      <c r="G112" s="32"/>
      <c r="H112" s="102"/>
      <c r="I112" s="102"/>
      <c r="J112" s="102"/>
      <c r="K112" s="102"/>
    </row>
    <row r="113" spans="1:11" s="5" customFormat="1" ht="11.25">
      <c r="A113" s="102"/>
      <c r="B113" s="33" t="s">
        <v>96</v>
      </c>
      <c r="G113" s="34"/>
      <c r="H113" s="102"/>
      <c r="I113" s="102"/>
      <c r="J113" s="102"/>
      <c r="K113" s="102"/>
    </row>
    <row r="114" spans="1:11" s="5" customFormat="1" ht="11.25">
      <c r="A114" s="102"/>
      <c r="B114" s="61" t="s">
        <v>114</v>
      </c>
      <c r="C114" s="58"/>
      <c r="D114" s="58"/>
      <c r="E114" s="58"/>
      <c r="F114" s="58"/>
      <c r="G114" s="59"/>
      <c r="H114" s="102"/>
      <c r="I114" s="102"/>
      <c r="J114" s="102"/>
      <c r="K114" s="102"/>
    </row>
    <row r="115" spans="1:11" s="5" customFormat="1" ht="11.25">
      <c r="A115" s="102"/>
      <c r="B115" s="61" t="s">
        <v>115</v>
      </c>
      <c r="C115" s="58"/>
      <c r="D115" s="58"/>
      <c r="E115" s="58"/>
      <c r="F115" s="58"/>
      <c r="G115" s="59"/>
      <c r="H115" s="102"/>
      <c r="I115" s="102"/>
      <c r="J115" s="102"/>
      <c r="K115" s="102"/>
    </row>
    <row r="116" spans="1:11" s="5" customFormat="1" ht="11.25">
      <c r="A116" s="102"/>
      <c r="B116" s="61" t="s">
        <v>106</v>
      </c>
      <c r="C116" s="58"/>
      <c r="D116" s="58"/>
      <c r="E116" s="58"/>
      <c r="F116" s="58"/>
      <c r="G116" s="59"/>
      <c r="H116" s="102"/>
      <c r="I116" s="102"/>
      <c r="J116" s="102"/>
      <c r="K116" s="102"/>
    </row>
    <row r="117" spans="1:11" s="5" customFormat="1" ht="11.25">
      <c r="A117" s="102"/>
      <c r="B117" s="61" t="s">
        <v>112</v>
      </c>
      <c r="C117" s="58"/>
      <c r="D117" s="58"/>
      <c r="E117" s="58"/>
      <c r="F117" s="58"/>
      <c r="G117" s="59"/>
      <c r="H117" s="102"/>
      <c r="I117" s="102"/>
      <c r="J117" s="102"/>
      <c r="K117" s="102"/>
    </row>
    <row r="118" spans="1:11" s="5" customFormat="1" ht="11.25">
      <c r="A118" s="102"/>
      <c r="B118" s="33" t="s">
        <v>111</v>
      </c>
      <c r="G118" s="34"/>
      <c r="H118" s="102"/>
      <c r="I118" s="102"/>
      <c r="J118" s="102"/>
      <c r="K118" s="102"/>
    </row>
    <row r="119" spans="1:11" s="5" customFormat="1" ht="11.25">
      <c r="A119" s="102"/>
      <c r="B119" s="33" t="s">
        <v>94</v>
      </c>
      <c r="G119" s="34"/>
      <c r="H119" s="102"/>
      <c r="I119" s="102"/>
      <c r="J119" s="102"/>
      <c r="K119" s="102"/>
    </row>
    <row r="120" spans="1:11" s="5" customFormat="1" ht="11.25">
      <c r="A120" s="102"/>
      <c r="B120" s="33" t="s">
        <v>118</v>
      </c>
      <c r="G120" s="34"/>
      <c r="H120" s="102"/>
      <c r="I120" s="102"/>
      <c r="J120" s="102"/>
      <c r="K120" s="102"/>
    </row>
    <row r="121" spans="1:11" s="5" customFormat="1" ht="11.25">
      <c r="A121" s="102"/>
      <c r="B121" s="33" t="s">
        <v>117</v>
      </c>
      <c r="G121" s="34"/>
      <c r="H121" s="102"/>
      <c r="I121" s="102"/>
      <c r="J121" s="102"/>
      <c r="K121" s="102"/>
    </row>
    <row r="122" spans="1:11" s="5" customFormat="1" ht="12" thickBot="1">
      <c r="A122" s="102"/>
      <c r="B122" s="35" t="s">
        <v>138</v>
      </c>
      <c r="G122" s="34"/>
      <c r="H122" s="102"/>
      <c r="I122" s="102"/>
      <c r="J122" s="102"/>
      <c r="K122" s="102"/>
    </row>
    <row r="123" spans="1:11" s="5" customFormat="1" ht="13.5" thickTop="1">
      <c r="A123" s="102"/>
      <c r="B123" s="56" t="s">
        <v>116</v>
      </c>
      <c r="H123" s="31"/>
      <c r="I123" s="32"/>
      <c r="J123" s="102"/>
      <c r="K123" s="102"/>
    </row>
    <row r="124" spans="1:11" ht="25.5" customHeight="1">
      <c r="A124" s="78"/>
      <c r="B124" s="63"/>
      <c r="I124" s="36"/>
      <c r="J124" s="78"/>
      <c r="K124" s="78"/>
    </row>
    <row r="125" spans="1:11" ht="13.5" thickBot="1">
      <c r="A125" s="78"/>
      <c r="B125" s="141">
        <f ca="1">H3</f>
        <v>44949</v>
      </c>
      <c r="C125" s="142"/>
      <c r="D125" s="37"/>
      <c r="E125" s="37"/>
      <c r="F125" s="37"/>
      <c r="G125" s="38">
        <f>C5</f>
        <v>0</v>
      </c>
      <c r="H125" s="39" t="s">
        <v>92</v>
      </c>
      <c r="I125" s="40" t="s">
        <v>66</v>
      </c>
      <c r="J125" s="78"/>
      <c r="K125" s="78"/>
    </row>
    <row r="126" spans="1:11" ht="13.5" hidden="1" thickTop="1">
      <c r="A126" s="78"/>
      <c r="J126" s="78"/>
      <c r="K126" s="78"/>
    </row>
    <row r="127" spans="1:11" ht="3.4" hidden="1" customHeight="1" thickBot="1">
      <c r="A127" s="78"/>
      <c r="J127" s="78"/>
      <c r="K127" s="78"/>
    </row>
    <row r="128" spans="1:11" ht="13.5" hidden="1" thickTop="1">
      <c r="A128" s="78"/>
      <c r="B128" s="41" t="s">
        <v>88</v>
      </c>
      <c r="C128" s="42"/>
      <c r="D128" s="43"/>
      <c r="E128" s="44"/>
      <c r="F128" s="42" t="s">
        <v>93</v>
      </c>
      <c r="G128" s="43"/>
      <c r="H128" s="43"/>
      <c r="I128" s="45"/>
      <c r="J128" s="78"/>
      <c r="K128" s="78"/>
    </row>
    <row r="129" spans="1:11" ht="13.5" hidden="1" thickTop="1">
      <c r="A129" s="78"/>
      <c r="B129" s="46" t="s">
        <v>80</v>
      </c>
      <c r="C129" s="28"/>
      <c r="D129" s="28"/>
      <c r="E129" s="28"/>
      <c r="F129" s="28"/>
      <c r="G129" s="28"/>
      <c r="H129" s="28"/>
      <c r="I129" s="47"/>
      <c r="J129" s="78"/>
      <c r="K129" s="78"/>
    </row>
    <row r="130" spans="1:11" ht="13.5" hidden="1" thickTop="1">
      <c r="A130" s="78"/>
      <c r="B130" s="46" t="s">
        <v>95</v>
      </c>
      <c r="C130" s="28"/>
      <c r="D130" s="28"/>
      <c r="E130" s="28"/>
      <c r="F130" s="28"/>
      <c r="G130" s="29"/>
      <c r="H130" s="28"/>
      <c r="I130" s="47"/>
      <c r="J130" s="78"/>
      <c r="K130" s="78"/>
    </row>
    <row r="131" spans="1:11" ht="14.25" hidden="1" thickTop="1" thickBot="1">
      <c r="A131" s="78"/>
      <c r="B131" s="48"/>
      <c r="C131" s="49"/>
      <c r="D131" s="49"/>
      <c r="E131" s="49"/>
      <c r="F131" s="49"/>
      <c r="G131" s="50" t="s">
        <v>68</v>
      </c>
      <c r="H131" s="49"/>
      <c r="I131" s="51"/>
      <c r="J131" s="78"/>
      <c r="K131" s="78"/>
    </row>
    <row r="132" spans="1:11" ht="6" customHeight="1" thickTop="1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</row>
    <row r="133" spans="1:11">
      <c r="A133" s="78"/>
      <c r="B133" s="95" t="s">
        <v>150</v>
      </c>
      <c r="C133" s="78"/>
      <c r="D133" s="78"/>
      <c r="E133" s="78"/>
      <c r="F133" s="78"/>
      <c r="G133" s="78"/>
      <c r="H133" s="78"/>
      <c r="I133" s="78"/>
      <c r="J133" s="78"/>
      <c r="K133" s="78"/>
    </row>
    <row r="134" spans="1:11">
      <c r="B134" s="65"/>
      <c r="C134" s="64"/>
      <c r="D134" s="64"/>
      <c r="E134" s="64"/>
    </row>
    <row r="175" spans="2:2">
      <c r="B175" s="55"/>
    </row>
  </sheetData>
  <mergeCells count="13">
    <mergeCell ref="B125:C125"/>
    <mergeCell ref="K1:K102"/>
    <mergeCell ref="H3:I3"/>
    <mergeCell ref="K103:K106"/>
    <mergeCell ref="C5:I5"/>
    <mergeCell ref="C4:I4"/>
    <mergeCell ref="C9:I9"/>
    <mergeCell ref="C11:I11"/>
    <mergeCell ref="C6:I6"/>
    <mergeCell ref="C7:I7"/>
    <mergeCell ref="C8:I8"/>
    <mergeCell ref="C12:I12"/>
    <mergeCell ref="C10:I10"/>
  </mergeCells>
  <phoneticPr fontId="3" type="noConversion"/>
  <conditionalFormatting sqref="C12:I12 D6:I8 C4:C8">
    <cfRule type="cellIs" dxfId="22" priority="51" stopIfTrue="1" operator="lessThan">
      <formula>1</formula>
    </cfRule>
  </conditionalFormatting>
  <conditionalFormatting sqref="G74:G77">
    <cfRule type="cellIs" dxfId="21" priority="17" operator="equal">
      <formula>"x ABLAKKAL"</formula>
    </cfRule>
    <cfRule type="cellIs" dxfId="20" priority="52" stopIfTrue="1" operator="equal">
      <formula>"X ABLAKKAL"</formula>
    </cfRule>
  </conditionalFormatting>
  <conditionalFormatting sqref="G74:G77 G91:G100">
    <cfRule type="containsText" dxfId="19" priority="48" operator="containsText" text="x ABLAKKAL">
      <formula>NOT(ISERROR(SEARCH("x ABLAKKAL",G74)))</formula>
    </cfRule>
    <cfRule type="cellIs" dxfId="18" priority="49" operator="equal">
      <formula>"x ABLAKKAL"</formula>
    </cfRule>
  </conditionalFormatting>
  <conditionalFormatting sqref="G74:G77 G91:G100">
    <cfRule type="containsText" dxfId="17" priority="47" operator="containsText" text="x ABLAKKAL">
      <formula>NOT(ISERROR(SEARCH("x ABLAKKAL",G74)))</formula>
    </cfRule>
  </conditionalFormatting>
  <conditionalFormatting sqref="G91:G100">
    <cfRule type="containsText" dxfId="16" priority="28" operator="containsText" text="Typ:x">
      <formula>NOT(ISERROR(SEARCH("Typ:x",G91)))</formula>
    </cfRule>
    <cfRule type="containsText" dxfId="15" priority="29" operator="containsText" text="Typ:x">
      <formula>NOT(ISERROR(SEARCH("Typ:x",G91)))</formula>
    </cfRule>
    <cfRule type="containsText" dxfId="14" priority="38" operator="containsText" text="Typ:x">
      <formula>NOT(ISERROR(SEARCH("Typ:x",G91)))</formula>
    </cfRule>
    <cfRule type="containsText" dxfId="13" priority="39" operator="containsText" text="Typ:x">
      <formula>NOT(ISERROR(SEARCH("Typ:x",G91)))</formula>
    </cfRule>
    <cfRule type="containsText" dxfId="12" priority="40" operator="containsText" text="Typ:x">
      <formula>NOT(ISERROR(SEARCH("Typ:x",G91)))</formula>
    </cfRule>
    <cfRule type="containsText" dxfId="11" priority="41" operator="containsText" text="Typ:x">
      <formula>NOT(ISERROR(SEARCH("Typ:x",G91)))</formula>
    </cfRule>
    <cfRule type="cellIs" dxfId="10" priority="45" stopIfTrue="1" operator="equal">
      <formula>"X ABLAKKAL"</formula>
    </cfRule>
  </conditionalFormatting>
  <conditionalFormatting sqref="C21">
    <cfRule type="cellIs" dxfId="9" priority="10" operator="greaterThan">
      <formula>2500</formula>
    </cfRule>
    <cfRule type="cellIs" dxfId="8" priority="11" operator="greaterThan">
      <formula>2600</formula>
    </cfRule>
    <cfRule type="cellIs" dxfId="7" priority="12" operator="greaterThan">
      <formula>2500</formula>
    </cfRule>
    <cfRule type="cellIs" dxfId="6" priority="13" operator="greaterThan">
      <formula>2600</formula>
    </cfRule>
  </conditionalFormatting>
  <conditionalFormatting sqref="C22:C73">
    <cfRule type="cellIs" dxfId="5" priority="6" operator="greaterThan">
      <formula>2500</formula>
    </cfRule>
    <cfRule type="cellIs" dxfId="4" priority="7" operator="greaterThan">
      <formula>2600</formula>
    </cfRule>
    <cfRule type="cellIs" dxfId="3" priority="8" operator="greaterThan">
      <formula>2500</formula>
    </cfRule>
    <cfRule type="cellIs" dxfId="2" priority="9" operator="greaterThan">
      <formula>2600</formula>
    </cfRule>
  </conditionalFormatting>
  <conditionalFormatting sqref="C9:I9">
    <cfRule type="cellIs" dxfId="1" priority="2" stopIfTrue="1" operator="lessThan">
      <formula>1</formula>
    </cfRule>
  </conditionalFormatting>
  <conditionalFormatting sqref="C11:I11">
    <cfRule type="cellIs" dxfId="0" priority="1" stopIfTrue="1" operator="lessThan">
      <formula>1</formula>
    </cfRule>
  </conditionalFormatting>
  <pageMargins left="0.74803149606299213" right="0.74803149606299213" top="0.55118110236220474" bottom="0.98425196850393704" header="0.51181102362204722" footer="0.51181102362204722"/>
  <pageSetup paperSize="9" scale="48" orientation="portrait" r:id="rId1"/>
  <headerFooter>
    <oddFooter>&amp;L
A fenti ajtófrontokat hiánytalanul, és sérülésmentesen átvettem.
Budapest, 2021  
                                                                                          ----------------------------------------------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Megrendelő</vt:lpstr>
      <vt:lpstr>Megrendelő!Nyomtatási_terület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FC2021</cp:lastModifiedBy>
  <cp:lastPrinted>2021-12-10T12:25:57Z</cp:lastPrinted>
  <dcterms:created xsi:type="dcterms:W3CDTF">2007-07-30T07:07:56Z</dcterms:created>
  <dcterms:modified xsi:type="dcterms:W3CDTF">2023-01-23T11:23:31Z</dcterms:modified>
</cp:coreProperties>
</file>